
<file path=[Content_Types].xml><?xml version="1.0" encoding="utf-8"?>
<Types xmlns="http://schemas.openxmlformats.org/package/2006/content-types">
  <Default ContentType="image/jpeg" Extension="jpg"/>
  <Default ContentType="application/xml" Extension="xml"/>
  <Default ContentType="application/vnd.openxmlformats-package.relationships+xml" Extension="rels"/>
  <Override ContentType="application/vnd.openxmlformats-officedocument.spreadsheetml.worksheet+xml" PartName="/xl/worksheets/sheet28.xml"/>
  <Override ContentType="application/vnd.openxmlformats-officedocument.spreadsheetml.worksheet+xml" PartName="/xl/worksheets/sheet23.xml"/>
  <Override ContentType="application/vnd.openxmlformats-officedocument.spreadsheetml.worksheet+xml" PartName="/xl/worksheets/sheet10.xml"/>
  <Override ContentType="application/vnd.openxmlformats-officedocument.spreadsheetml.worksheet+xml" PartName="/xl/worksheets/sheet15.xml"/>
  <Override ContentType="application/vnd.openxmlformats-officedocument.spreadsheetml.worksheet+xml" PartName="/xl/worksheets/sheet19.xml"/>
  <Override ContentType="application/vnd.openxmlformats-officedocument.spreadsheetml.worksheet+xml" PartName="/xl/worksheets/sheet32.xml"/>
  <Override ContentType="application/vnd.openxmlformats-officedocument.spreadsheetml.worksheet+xml" PartName="/xl/worksheets/sheet2.xml"/>
  <Override ContentType="application/vnd.openxmlformats-officedocument.spreadsheetml.worksheet+xml" PartName="/xl/worksheets/sheet6.xml"/>
  <Override ContentType="application/vnd.openxmlformats-officedocument.spreadsheetml.worksheet+xml" PartName="/xl/worksheets/sheet36.xml"/>
  <Override ContentType="application/vnd.openxmlformats-officedocument.spreadsheetml.worksheet+xml" PartName="/xl/worksheets/sheet16.xml"/>
  <Override ContentType="application/vnd.openxmlformats-officedocument.spreadsheetml.worksheet+xml" PartName="/xl/worksheets/sheet5.xml"/>
  <Override ContentType="application/vnd.openxmlformats-officedocument.spreadsheetml.worksheet+xml" PartName="/xl/worksheets/sheet11.xml"/>
  <Override ContentType="application/vnd.openxmlformats-officedocument.spreadsheetml.worksheet+xml" PartName="/xl/worksheets/sheet29.xml"/>
  <Override ContentType="application/vnd.openxmlformats-officedocument.spreadsheetml.worksheet+xml" PartName="/xl/worksheets/sheet20.xml"/>
  <Override ContentType="application/vnd.openxmlformats-officedocument.spreadsheetml.worksheet+xml" PartName="/xl/worksheets/sheet37.xml"/>
  <Override ContentType="application/vnd.openxmlformats-officedocument.spreadsheetml.worksheet+xml" PartName="/xl/worksheets/sheet1.xml"/>
  <Override ContentType="application/vnd.openxmlformats-officedocument.spreadsheetml.worksheet+xml" PartName="/xl/worksheets/sheet24.xml"/>
  <Override ContentType="application/vnd.openxmlformats-officedocument.spreadsheetml.worksheet+xml" PartName="/xl/worksheets/sheet9.xml"/>
  <Override ContentType="application/vnd.openxmlformats-officedocument.spreadsheetml.worksheet+xml" PartName="/xl/worksheets/sheet33.xml"/>
  <Override ContentType="application/vnd.openxmlformats-officedocument.spreadsheetml.worksheet+xml" PartName="/xl/worksheets/sheet4.xml"/>
  <Override ContentType="application/vnd.openxmlformats-officedocument.spreadsheetml.worksheet+xml" PartName="/xl/worksheets/sheet12.xml"/>
  <Override ContentType="application/vnd.openxmlformats-officedocument.spreadsheetml.worksheet+xml" PartName="/xl/worksheets/sheet17.xml"/>
  <Override ContentType="application/vnd.openxmlformats-officedocument.spreadsheetml.worksheet+xml" PartName="/xl/worksheets/sheet38.xml"/>
  <Override ContentType="application/vnd.openxmlformats-officedocument.spreadsheetml.worksheet+xml" PartName="/xl/worksheets/sheet25.xml"/>
  <Override ContentType="application/vnd.openxmlformats-officedocument.spreadsheetml.worksheet+xml" PartName="/xl/worksheets/sheet8.xml"/>
  <Override ContentType="application/vnd.openxmlformats-officedocument.spreadsheetml.worksheet+xml" PartName="/xl/worksheets/sheet34.xml"/>
  <Override ContentType="application/vnd.openxmlformats-officedocument.spreadsheetml.worksheet+xml" PartName="/xl/worksheets/sheet21.xml"/>
  <Override ContentType="application/vnd.openxmlformats-officedocument.spreadsheetml.worksheet+xml" PartName="/xl/worksheets/sheet30.xml"/>
  <Override ContentType="application/vnd.openxmlformats-officedocument.spreadsheetml.worksheet+xml" PartName="/xl/worksheets/sheet27.xml"/>
  <Override ContentType="application/vnd.openxmlformats-officedocument.spreadsheetml.worksheet+xml" PartName="/xl/worksheets/sheet14.xml"/>
  <Override ContentType="application/vnd.openxmlformats-officedocument.spreadsheetml.worksheet+xml" PartName="/xl/worksheets/sheet13.xml"/>
  <Override ContentType="application/vnd.openxmlformats-officedocument.spreadsheetml.worksheet+xml" PartName="/xl/worksheets/sheet18.xml"/>
  <Override ContentType="application/vnd.openxmlformats-officedocument.spreadsheetml.worksheet+xml" PartName="/xl/worksheets/sheet26.xml"/>
  <Override ContentType="application/vnd.openxmlformats-officedocument.spreadsheetml.worksheet+xml" PartName="/xl/worksheets/sheet31.xml"/>
  <Override ContentType="application/vnd.openxmlformats-officedocument.spreadsheetml.worksheet+xml" PartName="/xl/worksheets/sheet3.xml"/>
  <Override ContentType="application/vnd.openxmlformats-officedocument.spreadsheetml.worksheet+xml" PartName="/xl/worksheets/sheet22.xml"/>
  <Override ContentType="application/vnd.openxmlformats-officedocument.spreadsheetml.worksheet+xml" PartName="/xl/worksheets/sheet7.xml"/>
  <Override ContentType="application/vnd.openxmlformats-officedocument.spreadsheetml.worksheet+xml" PartName="/xl/worksheets/sheet35.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26.xml"/>
  <Override ContentType="application/vnd.openxmlformats-officedocument.drawing+xml" PartName="/xl/drawings/drawing9.xml"/>
  <Override ContentType="application/vnd.openxmlformats-officedocument.drawing+xml" PartName="/xl/drawings/drawing13.xml"/>
  <Override ContentType="application/vnd.openxmlformats-officedocument.drawing+xml" PartName="/xl/drawings/drawing12.xml"/>
  <Override ContentType="application/vnd.openxmlformats-officedocument.drawing+xml" PartName="/xl/drawings/drawing17.xml"/>
  <Override ContentType="application/vnd.openxmlformats-officedocument.drawing+xml" PartName="/xl/drawings/drawing25.xml"/>
  <Override ContentType="application/vnd.openxmlformats-officedocument.drawing+xml" PartName="/xl/drawings/drawing30.xml"/>
  <Override ContentType="application/vnd.openxmlformats-officedocument.drawing+xml" PartName="/xl/drawings/drawing34.xml"/>
  <Override ContentType="application/vnd.openxmlformats-officedocument.drawing+xml" PartName="/xl/drawings/drawing21.xml"/>
  <Override ContentType="application/vnd.openxmlformats-officedocument.drawing+xml" PartName="/xl/drawings/drawing27.xml"/>
  <Override ContentType="application/vnd.openxmlformats-officedocument.drawing+xml" PartName="/xl/drawings/drawing3.xml"/>
  <Override ContentType="application/vnd.openxmlformats-officedocument.drawing+xml" PartName="/xl/drawings/drawing14.xml"/>
  <Override ContentType="application/vnd.openxmlformats-officedocument.drawing+xml" PartName="/xl/drawings/drawing7.xml"/>
  <Override ContentType="application/vnd.openxmlformats-officedocument.drawing+xml" PartName="/xl/drawings/drawing2.xml"/>
  <Override ContentType="application/vnd.openxmlformats-officedocument.drawing+xml" PartName="/xl/drawings/drawing18.xml"/>
  <Override ContentType="application/vnd.openxmlformats-officedocument.drawing+xml" PartName="/xl/drawings/drawing31.xml"/>
  <Override ContentType="application/vnd.openxmlformats-officedocument.drawing+xml" PartName="/xl/drawings/drawing22.xml"/>
  <Override ContentType="application/vnd.openxmlformats-officedocument.drawing+xml" PartName="/xl/drawings/drawing35.xml"/>
  <Override ContentType="application/vnd.openxmlformats-officedocument.drawing+xml" PartName="/xl/drawings/drawing10.xml"/>
  <Override ContentType="application/vnd.openxmlformats-officedocument.drawing+xml" PartName="/xl/drawings/drawing28.xml"/>
  <Override ContentType="application/vnd.openxmlformats-officedocument.drawing+xml" PartName="/xl/drawings/drawing6.xml"/>
  <Override ContentType="application/vnd.openxmlformats-officedocument.drawing+xml" PartName="/xl/drawings/drawing15.xml"/>
  <Override ContentType="application/vnd.openxmlformats-officedocument.drawing+xml" PartName="/xl/drawings/drawing1.xml"/>
  <Override ContentType="application/vnd.openxmlformats-officedocument.drawing+xml" PartName="/xl/drawings/drawing36.xml"/>
  <Override ContentType="application/vnd.openxmlformats-officedocument.drawing+xml" PartName="/xl/drawings/drawing32.xml"/>
  <Override ContentType="application/vnd.openxmlformats-officedocument.drawing+xml" PartName="/xl/drawings/drawing23.xml"/>
  <Override ContentType="application/vnd.openxmlformats-officedocument.drawing+xml" PartName="/xl/drawings/drawing33.xml"/>
  <Override ContentType="application/vnd.openxmlformats-officedocument.drawing+xml" PartName="/xl/drawings/drawing38.xml"/>
  <Override ContentType="application/vnd.openxmlformats-officedocument.drawing+xml" PartName="/xl/drawings/drawing8.xml"/>
  <Override ContentType="application/vnd.openxmlformats-officedocument.drawing+xml" PartName="/xl/drawings/drawing16.xml"/>
  <Override ContentType="application/vnd.openxmlformats-officedocument.drawing+xml" PartName="/xl/drawings/drawing19.xml"/>
  <Override ContentType="application/vnd.openxmlformats-officedocument.drawing+xml" PartName="/xl/drawings/drawing5.xml"/>
  <Override ContentType="application/vnd.openxmlformats-officedocument.drawing+xml" PartName="/xl/drawings/drawing29.xml"/>
  <Override ContentType="application/vnd.openxmlformats-officedocument.drawing+xml" PartName="/xl/drawings/drawing24.xml"/>
  <Override ContentType="application/vnd.openxmlformats-officedocument.drawing+xml" PartName="/xl/drawings/drawing11.xml"/>
  <Override ContentType="application/vnd.openxmlformats-officedocument.drawing+xml" PartName="/xl/drawings/drawing20.xml"/>
  <Override ContentType="application/vnd.openxmlformats-officedocument.drawing+xml" PartName="/xl/drawings/drawing37.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ndex" sheetId="1" r:id="rId4"/>
    <sheet state="visible" name="GeneralInfo" sheetId="2" r:id="rId5"/>
    <sheet state="visible" name="Declaration" sheetId="3" r:id="rId6"/>
    <sheet state="visible" name="Summary" sheetId="4" r:id="rId7"/>
    <sheet state="hidden" name="Taxonomy" sheetId="5" r:id="rId8"/>
    <sheet state="visible" name="Shareholding Pattern" sheetId="6" r:id="rId9"/>
    <sheet state="hidden" name="IndHUF" sheetId="7" r:id="rId10"/>
    <sheet state="hidden" name="SBO" sheetId="8" r:id="rId11"/>
    <sheet state="visible" name="CGAndSG" sheetId="9" r:id="rId12"/>
    <sheet state="visible" name="Banks" sheetId="10" r:id="rId13"/>
    <sheet state="hidden" name="OtherIND" sheetId="11" r:id="rId14"/>
    <sheet state="visible" name="Individuals" sheetId="12" r:id="rId15"/>
    <sheet state="visible" name="Government" sheetId="13" r:id="rId16"/>
    <sheet state="visible" name="Institutions" sheetId="14" r:id="rId17"/>
    <sheet state="visible" name="FPIPromoter" sheetId="15" r:id="rId18"/>
    <sheet state="visible" name="OtherForeign" sheetId="16" r:id="rId19"/>
    <sheet state="visible" name="MutuaFund" sheetId="17" r:id="rId20"/>
    <sheet state="visible" name="VentureCap" sheetId="18" r:id="rId21"/>
    <sheet state="visible" name="AIF" sheetId="19" r:id="rId22"/>
    <sheet state="visible" name="FVC" sheetId="20" r:id="rId23"/>
    <sheet state="visible" name="FPI_Insti" sheetId="21" r:id="rId24"/>
    <sheet state="hidden" name="Bank_Insti" sheetId="22" r:id="rId25"/>
    <sheet state="visible" name="Insurance" sheetId="23" r:id="rId26"/>
    <sheet state="visible" name="Pension" sheetId="24" r:id="rId27"/>
    <sheet state="visible" name="Other_Insti" sheetId="25" r:id="rId28"/>
    <sheet state="visible" name="CG&amp;SG&amp;PI" sheetId="26" r:id="rId29"/>
    <sheet state="hidden" name="Indivisual(aI)" sheetId="27" r:id="rId30"/>
    <sheet state="hidden" name="Indivisual(aII)" sheetId="28" r:id="rId31"/>
    <sheet state="visible" name="NBFC" sheetId="29" r:id="rId32"/>
    <sheet state="visible" name="EmpTrust" sheetId="30" r:id="rId33"/>
    <sheet state="visible" name="OD" sheetId="31" r:id="rId34"/>
    <sheet state="hidden" name="Other_NonInsti" sheetId="32" r:id="rId35"/>
    <sheet state="visible" name="DRHolder" sheetId="33" r:id="rId36"/>
    <sheet state="visible" name="EBT" sheetId="34" r:id="rId37"/>
    <sheet state="visible" name="Unclaimed_Prom" sheetId="35" r:id="rId38"/>
    <sheet state="hidden" name="TextBlock" sheetId="36" r:id="rId39"/>
    <sheet state="visible" name="PAC_Public" sheetId="37" r:id="rId40"/>
    <sheet state="visible" name="Unclaimed_Public" sheetId="38" r:id="rId41"/>
  </sheets>
  <definedNames>
    <definedName name="half">GeneralInfo!$S$4:$S$5</definedName>
    <definedName name="pre">GeneralInfo!$S$1:$S$3</definedName>
    <definedName name="AR">Banks!$AA$7</definedName>
    <definedName name="yy">GeneralInfo!$S$1:$S$5</definedName>
  </definedNames>
  <calcPr/>
</workbook>
</file>

<file path=xl/sharedStrings.xml><?xml version="1.0" encoding="utf-8"?>
<sst xmlns="http://schemas.openxmlformats.org/spreadsheetml/2006/main" count="3006" uniqueCount="728">
  <si>
    <t xml:space="preserve">                                      XBRL Excel Utility</t>
  </si>
  <si>
    <t>1.</t>
  </si>
  <si>
    <t>Overview</t>
  </si>
  <si>
    <t>2.</t>
  </si>
  <si>
    <t>Before you begin</t>
  </si>
  <si>
    <t>3.</t>
  </si>
  <si>
    <t>Index</t>
  </si>
  <si>
    <t>4.</t>
  </si>
  <si>
    <t>Import XBRL file</t>
  </si>
  <si>
    <t>5.</t>
  </si>
  <si>
    <t>Steps for filing Shareholding Pattern</t>
  </si>
  <si>
    <t>6.</t>
  </si>
  <si>
    <t>Fill up the Shareholding Pattern</t>
  </si>
  <si>
    <t>1. Overview</t>
  </si>
  <si>
    <t xml:space="preserve">The excel utility can be used for creating the XBRL/XML file for efiling of shareholding pattern. </t>
  </si>
  <si>
    <t>Shareholding pattern XBRL filling consists of two processes. Firstly generation of XBRL/XML file of the Shareholding pattern, and upload of generated XBRL/XML file to BSE Listing Center.</t>
  </si>
  <si>
    <t xml:space="preserve"> 2.  Before you begin</t>
  </si>
  <si>
    <t>1. The version of Microsoft Excel in your system should be Microsoft Office Excel 2007 and above.</t>
  </si>
  <si>
    <t>2. The system should have a file compression software to unzip excel utility file.</t>
  </si>
  <si>
    <t>3. Make sure that you have downloaded the latest Excel Utility from BSE Website to your local system.</t>
  </si>
  <si>
    <t>4. Make sure that you have downloaded the Chrome Browser to view report generated from Excel utility</t>
  </si>
  <si>
    <t>5. Please enable the Macros (if disabled) as per instructions given in manual, so that all the functionalities of  Excel Utility works fine. Please first go through Enable Macro - Manual attached with zip file.</t>
  </si>
  <si>
    <t xml:space="preserve">3. Index </t>
  </si>
  <si>
    <t>Details of general information about company</t>
  </si>
  <si>
    <t>General Info</t>
  </si>
  <si>
    <t>Declaration</t>
  </si>
  <si>
    <t>Summary</t>
  </si>
  <si>
    <t>Shareholding Pattern</t>
  </si>
  <si>
    <t>4. Import XBRL file</t>
  </si>
  <si>
    <t xml:space="preserve">1. Now you can import and view previously generated XBRL files by clicking Import XBRL button on Genenral information sheet. </t>
  </si>
  <si>
    <t>5. Steps for Filing Shareholding Pattern</t>
  </si>
  <si>
    <t xml:space="preserve">I.  Fill up the data: Navigate to each field of every section in the sheet to provide applicable data in correct format.  (Formats will get reflected while filling data.)  
   - Use paste special command to paste data from other sheet.
</t>
  </si>
  <si>
    <t>II. Validating Sheets:  Click on the ''Validate "  button to ensure that the sheet has been properly filled and also data has been furnished in proper format. If there are some errors on the sheet, excel utility will prompt you about the same.</t>
  </si>
  <si>
    <t>III. Validate All Sheets:  Click on the ''Home"  button. And then click on "Validate All Sheet" button to ensure that all sheets has been properly filled and validated successfully. If there are some errors on the sheet, excel utility will prompt you about the same and stop validation at the same time. After correction, once again follow the same procedure to validate all sheets.</t>
  </si>
  <si>
    <t xml:space="preserve">Excel Utility will not allow you to generate XBRL/XML until you rectify all errors. </t>
  </si>
  <si>
    <t xml:space="preserve">IV. Generate XML :   Excel Utility will not allow you to generate XBRL/XML unless successful validation of all sheet is completed. Now click on 'Generate XML'' to generate XBRL/XML file. 
    - Save the XBRL/XML file in your desired folder in local system. </t>
  </si>
  <si>
    <t xml:space="preserve">V. Generate Report :   Excel Utility will allow you to generate Report. Now click on 'Generate Report'' to generate html report.   
     - Save the HTML Report file in your desired folder in local system.     
     - To view HTML Report open "Chrome Web Browser" . 
     - To print report in PDF Format, Click on print button and save as PDF. </t>
  </si>
  <si>
    <t xml:space="preserve">VI. Upload XML file to BSE Listing Center: For uploading the XBRL/XML file generated through  Utility, login to BSE Listing Center and upload generated xml file. On Upload screen provide the required information and browse to select XML file and submit the XML.
</t>
  </si>
  <si>
    <t>6. Fill up the Shareholding Pattern</t>
  </si>
  <si>
    <t xml:space="preserve">1. Cells with red fonts indicate mandatory fields. </t>
  </si>
  <si>
    <t>2. If mandatory field is left empty, then Utility will not allow you to proceed further for generating XML.</t>
  </si>
  <si>
    <t>3. You are not allowed to enter data in the Grey Cells.</t>
  </si>
  <si>
    <t>4. If fields are not applicable to your company then leave it blank. Do not insert Zero unless it is a mandatory field.</t>
  </si>
  <si>
    <t>5. Data provided must be in correct format, otherwise Utility will not allow you to proceed further for generating XML.</t>
  </si>
  <si>
    <t>6. Adding new rows: Sections such as Promoters details allow you to enter as much data in a tabular form. You can Click on  "Add" to add more rows.
To add more than one row you must fill data in the mandatory fields of the previous row.</t>
  </si>
  <si>
    <t xml:space="preserve">7. Deleting rows: Rows that has been added can be removed by clicking the button "Delete". A popup will ask you to provide the range of rows you want to delete. </t>
  </si>
  <si>
    <t xml:space="preserve">8. Select data from "Dropdown list" wherever applicable. </t>
  </si>
  <si>
    <t xml:space="preserve">9. Adding Notes:  Click on "Add Notes" button to add notes </t>
  </si>
  <si>
    <t xml:space="preserve"> </t>
  </si>
  <si>
    <t>Equity Shares</t>
  </si>
  <si>
    <t>Pre-listing</t>
  </si>
  <si>
    <t>June</t>
  </si>
  <si>
    <t>Yes</t>
  </si>
  <si>
    <t>Preference Shares</t>
  </si>
  <si>
    <t>Quarterly</t>
  </si>
  <si>
    <t>September</t>
  </si>
  <si>
    <t>No</t>
  </si>
  <si>
    <t>Capital Restructuring</t>
  </si>
  <si>
    <t>Differential Voting Rights</t>
  </si>
  <si>
    <t>December</t>
  </si>
  <si>
    <t>Half yearly</t>
  </si>
  <si>
    <t>March</t>
  </si>
  <si>
    <t>Yearly</t>
  </si>
  <si>
    <t>General information about company</t>
  </si>
  <si>
    <t>Scrip code</t>
  </si>
  <si>
    <t>535719</t>
  </si>
  <si>
    <t>NSE Symbol</t>
  </si>
  <si>
    <t>Regulation 31 (1) (a)</t>
  </si>
  <si>
    <t>MSEI Symbol</t>
  </si>
  <si>
    <t>Regulation 31 (1) (b)</t>
  </si>
  <si>
    <t>ISIN</t>
  </si>
  <si>
    <t>INE989J01017</t>
  </si>
  <si>
    <t>Regulation 31 (1) (c)</t>
  </si>
  <si>
    <t>Name of the company</t>
  </si>
  <si>
    <t>QUEST SOFTECH INDIA LTD</t>
  </si>
  <si>
    <t>Regulation 31 (1)</t>
  </si>
  <si>
    <t>Whether company is SME</t>
  </si>
  <si>
    <t>Class of Security</t>
  </si>
  <si>
    <t>Type of report</t>
  </si>
  <si>
    <t>Quarter Ended / Half year ended/Date of Report (For Prelisting / Allotment)</t>
  </si>
  <si>
    <t>31-12-2020</t>
  </si>
  <si>
    <t>Date of allotment / extinguishment (in case Capital Restructuring selected) / Listing Date</t>
  </si>
  <si>
    <t/>
  </si>
  <si>
    <t>Shareholding pattern filed under</t>
  </si>
  <si>
    <t>Whether the listed entity is Public Sector Undertaking (PSU)?</t>
  </si>
  <si>
    <t>Micro@213Vista</t>
  </si>
  <si>
    <t>Sr. No.</t>
  </si>
  <si>
    <t>Particular</t>
  </si>
  <si>
    <t>Yes/No</t>
  </si>
  <si>
    <t>Promoter and Promoter Group</t>
  </si>
  <si>
    <t>Public shareholder</t>
  </si>
  <si>
    <t>Non Promoter- Non Public</t>
  </si>
  <si>
    <t>Whether the Listed Entity has issued any partly paid up shares?</t>
  </si>
  <si>
    <t>Partly Paid Up Shares</t>
  </si>
  <si>
    <t>Partly Paid Up Shares PPG</t>
  </si>
  <si>
    <t>Partly Paid Up Shares Public</t>
  </si>
  <si>
    <t>Partly Paid Up Shares NPNP</t>
  </si>
  <si>
    <t>Whether the Listed Entity has issued any Convertible Securities ?</t>
  </si>
  <si>
    <t>Convertible Securities</t>
  </si>
  <si>
    <t>Convertible Securities PPG</t>
  </si>
  <si>
    <t>Convertible Securities Public</t>
  </si>
  <si>
    <t>Convertible Securities NPNP</t>
  </si>
  <si>
    <t>Whether the Listed Entity has issued any Warrants ?</t>
  </si>
  <si>
    <t>Warrants</t>
  </si>
  <si>
    <t>Warrants PPG</t>
  </si>
  <si>
    <t>Warrants Public</t>
  </si>
  <si>
    <t>Warrants NPNP</t>
  </si>
  <si>
    <t>Whether the Listed Entity has any shares against which depository receipts are issued?</t>
  </si>
  <si>
    <t>Depository Receipts</t>
  </si>
  <si>
    <t>Depository Receipts PPG</t>
  </si>
  <si>
    <t>Depository Receipts Public</t>
  </si>
  <si>
    <t>Depository Receipts NPNP</t>
  </si>
  <si>
    <t>Whether the Listed Entity has any shares in locked-in?</t>
  </si>
  <si>
    <t>Locked In</t>
  </si>
  <si>
    <t>Locked In PPG</t>
  </si>
  <si>
    <t>Locked In Public</t>
  </si>
  <si>
    <t>Locked In NPNP</t>
  </si>
  <si>
    <t>Whether any shares held by promoters are pledge or otherwise encumbered?</t>
  </si>
  <si>
    <t>Pledge Or Otherwise Encumbered</t>
  </si>
  <si>
    <t>Pledge Or Otherwise Encumbered PPG</t>
  </si>
  <si>
    <t>Pledge Or Otherwise Encumbered Public</t>
  </si>
  <si>
    <t>Pledge Or Otherwise Encumbered NPNP</t>
  </si>
  <si>
    <t>Whether company has equity shares with differential voting rights?</t>
  </si>
  <si>
    <t>Voting Rights</t>
  </si>
  <si>
    <t>Voting Rights PPG</t>
  </si>
  <si>
    <t>Voting Rights Public</t>
  </si>
  <si>
    <t>Voting Rights NPNP</t>
  </si>
  <si>
    <t>Whether the listed entity has any significant beneficial owner?</t>
  </si>
  <si>
    <t>Number of shareholders</t>
  </si>
  <si>
    <t>Number of fully paid up equity shares</t>
  </si>
  <si>
    <t>Number of partly paid-up equity shares</t>
  </si>
  <si>
    <t>Number of shares underlying outstanding depository receipts</t>
  </si>
  <si>
    <t>Total number of shares</t>
  </si>
  <si>
    <t>Shareholding as a percentage of total number of shares held by promoters and public shareholders and custodians or DR holders</t>
  </si>
  <si>
    <t>Number of voting rights held by same class of securities</t>
  </si>
  <si>
    <t>Number of voting rights held by differential voting rights</t>
  </si>
  <si>
    <t>Total Number of voting rights</t>
  </si>
  <si>
    <t>Percentage of total number of voting rights</t>
  </si>
  <si>
    <t>Number of shares underlying outstanding convertible securities</t>
  </si>
  <si>
    <t>Number of warrant</t>
  </si>
  <si>
    <t>Total shareholding as a percentage assuming full conversion of convertible securities</t>
  </si>
  <si>
    <t xml:space="preserve">Number of the locked-in-shares </t>
  </si>
  <si>
    <t>Locked-in-shares as a percentage of total number of shares</t>
  </si>
  <si>
    <t>Pledged or encumbered - number of shares</t>
  </si>
  <si>
    <t>Pledged or encumbered shares held as percentage of total number of shares</t>
  </si>
  <si>
    <t>Number of equity shares held in dematerialized form</t>
  </si>
  <si>
    <t>Table I - Summary Statement holding of specified securities</t>
  </si>
  <si>
    <t>Note  : Data will be automatically populated from shareholding pattern sheet -  Data Entry Restricted in this sheet</t>
  </si>
  <si>
    <t>Category
(I)</t>
  </si>
  <si>
    <t>Category of shareholder
(II)</t>
  </si>
  <si>
    <t>Nos. Of shareholders
(III)</t>
  </si>
  <si>
    <t>No. of fully paid up equity shares held
(IV)</t>
  </si>
  <si>
    <t>No. Of Partly paid-up equity shares held
(V)</t>
  </si>
  <si>
    <t>No. Of shares underlying Depository Receipts
(VI)</t>
  </si>
  <si>
    <t>Total nos. shares
held
(VII) = (IV)+(V)+ (VI)</t>
  </si>
  <si>
    <t>Shareholding as a % of total no. of shares (calculated as per SCRR, 1957)
(VIII)
As a % of (A+B+C2)</t>
  </si>
  <si>
    <t>Number of Voting Rights
held in each class of
securities
(IX)</t>
  </si>
  <si>
    <t>No. Of Shares Underlying Outstanding convertible securities
(X)</t>
  </si>
  <si>
    <t>No. of Shares Underlying Outstanding Warrants (Xi)</t>
  </si>
  <si>
    <t>No. Of Shares Underlying Outstanding convertible securities and No. Of Warrants
(Xi) (a)</t>
  </si>
  <si>
    <t>Shareholding , as a % assuming full conversion of convertible securities ( as a percentage of diluted share capital)
(XI)= (VII)+(X)
As a % of (A+B+C2)</t>
  </si>
  <si>
    <t>Number of Locked in shares
(XII)</t>
  </si>
  <si>
    <t>Number of Shares pledged or otherwise encumbered
(XIII)</t>
  </si>
  <si>
    <t>Number of equity shares held in dematerialized form 
(XIV)</t>
  </si>
  <si>
    <t>No of Voting  (XIV)  Rights</t>
  </si>
  <si>
    <t>Total as a % of
(A+B+C)</t>
  </si>
  <si>
    <t>Class
eg:
X</t>
  </si>
  <si>
    <t>Class
eg:y</t>
  </si>
  <si>
    <t>Total</t>
  </si>
  <si>
    <t>No.
(a)</t>
  </si>
  <si>
    <t>As a % of total Shares held
(b)</t>
  </si>
  <si>
    <t>(A)</t>
  </si>
  <si>
    <t>Promoter &amp; Promoter Group</t>
  </si>
  <si>
    <t>(B)</t>
  </si>
  <si>
    <t>Public</t>
  </si>
  <si>
    <t>(C)</t>
  </si>
  <si>
    <t>(C1)</t>
  </si>
  <si>
    <t>Shares underlying DRs</t>
  </si>
  <si>
    <t>(C2)</t>
  </si>
  <si>
    <t>Shares held by Employee Trusts</t>
  </si>
  <si>
    <t>element</t>
  </si>
  <si>
    <t>label</t>
  </si>
  <si>
    <t>type</t>
  </si>
  <si>
    <t>periodType</t>
  </si>
  <si>
    <t>Validation</t>
  </si>
  <si>
    <t>General Information</t>
  </si>
  <si>
    <t>ScripCode</t>
  </si>
  <si>
    <t>in-bse-shp-types:ScripCode</t>
  </si>
  <si>
    <t>duration</t>
  </si>
  <si>
    <t xml:space="preserve">This is a mandatory field. Should be valid SCRIP CODE  as per BSE Scrip Code Format. </t>
  </si>
  <si>
    <t>Symbol</t>
  </si>
  <si>
    <t>xbrli:stringItemType</t>
  </si>
  <si>
    <t>MSEISymbol</t>
  </si>
  <si>
    <t>in-bse-shp-types:ISIN</t>
  </si>
  <si>
    <t>NameOfTheCompany</t>
  </si>
  <si>
    <t>This is a mandatory field. Please enter company name.</t>
  </si>
  <si>
    <t>WhetherCompanyIsSME</t>
  </si>
  <si>
    <t>xbrli:booleanItemType</t>
  </si>
  <si>
    <t>instant</t>
  </si>
  <si>
    <t>This is a mandatory field. Value must be "Yes" or "No", Select from drop down list.</t>
  </si>
  <si>
    <t>ClassOfSecurity</t>
  </si>
  <si>
    <t>in-bse-shp-types:ClassOfSecurity</t>
  </si>
  <si>
    <t>TypeOfReport</t>
  </si>
  <si>
    <t>in-bse-shp-types:TypeOfReport</t>
  </si>
  <si>
    <t>This is a mandatory field. Please select value from the drop-down.</t>
  </si>
  <si>
    <t>DateOfReport</t>
  </si>
  <si>
    <t>xbrli:dateItemType</t>
  </si>
  <si>
    <t>This is a mandatory field if you select type of report as "Quarterly". Please enter date in "dd-mm-yyyy" format.</t>
  </si>
  <si>
    <t>DateOfAllotment</t>
  </si>
  <si>
    <t>This is a mandatory field if you select type of report as "Pre-listing" or "Capital Restructuring". Please enter date in "dd-mm-yyyy" format.</t>
  </si>
  <si>
    <t>DateOfListing</t>
  </si>
  <si>
    <t>DateOfAllotmentOrListing</t>
  </si>
  <si>
    <t>ShareholdingPatternFiledUnder</t>
  </si>
  <si>
    <t>in-bse-shp-types:TypeOfShareholdingPattern</t>
  </si>
  <si>
    <t>WhetherTheListedEntityHasIssuedAnyPartlyPaidUpShares</t>
  </si>
  <si>
    <t>WhetherTheListedEntityHasIssuedAnyPartlyPaidUpSharesForPromoterAndPromoterGroup</t>
  </si>
  <si>
    <t>WhetherTheListedEntityHasIssuedAnyPartlyPaidUpSharesForPublicShareHolder</t>
  </si>
  <si>
    <t>WhetherTheListedEntityHasIssuedAnyPartlyPaidUpSharesForNonPromoterNonPublic</t>
  </si>
  <si>
    <t>WhetherTheListedEntityHasIssuedAnyConvertibleSecurities</t>
  </si>
  <si>
    <t>WhetherTheListedEntityHasIssuedAnyConvertibleSecuritiesForPromoterAndPromoterGroup</t>
  </si>
  <si>
    <t>WhetherTheListedEntityHasIssuedAnyConvertibleSecuritiesForPublicShareHolder</t>
  </si>
  <si>
    <t>WhetherTheListedEntityHasIssuedAnyConvertibleSecuritiesForNonPromoterNonPublic</t>
  </si>
  <si>
    <t>WhetherTheListedEntityHasIssuedAnyWarrants</t>
  </si>
  <si>
    <t>WhetherTheListedEntityHasIssuedAnyWarrantsForPromoterAndPromoterGroup</t>
  </si>
  <si>
    <t>WhetherTheListedEntityHasIssuedAnyWarrantsForPublicShareHolder</t>
  </si>
  <si>
    <t>WhetherTheListedEntityHasIssuedAnyWarrantsForNonPromoterNonPublic</t>
  </si>
  <si>
    <t>WhetherTheListedEntityHasAnySharesAgainstWhichDepositoryReceiptsAreIssued</t>
  </si>
  <si>
    <t>WhetherTheListedEntityHasAnySharesAgainstWhichDepositoryReceiptsAreIssuedForPromoterAndPromoterGroup</t>
  </si>
  <si>
    <t>WhetherTheListedEntityHasAnySharesAgainstWhichDepositoryReceiptsAreIssuedForPublicShareHolder</t>
  </si>
  <si>
    <t>WhetherTheListedEntityHasAnySharesAgainstWhichDepositoryReceiptsAreIssuedForNonPromoterNonPublic</t>
  </si>
  <si>
    <t>WhetherTheListedEntityHasAnySharesInLockedIn</t>
  </si>
  <si>
    <t>WhetherTheListedEntityHasAnySharesInLockedInForPromoterAndPromoterGroup</t>
  </si>
  <si>
    <t>WhetherTheListedEntityHasAnySharesInLockedInForPublicShareHolder</t>
  </si>
  <si>
    <t>WhetherTheListedEntityHasAnySharesInLockedInForNonPromoterNonPublic</t>
  </si>
  <si>
    <t>WhetherAnySharesHeldByPromotersArePledgeOrOtherwiseEncumbered</t>
  </si>
  <si>
    <t>WhetherAnySharesHeldByPromotersArePledgeOrOtherwiseEncumberedForPromoterAndPromoterGroup</t>
  </si>
  <si>
    <t>WhetherAnySharesHeldByPromotersArePledgeOrOtherwiseEncumberedForPublicShareHolder</t>
  </si>
  <si>
    <t>WhetherAnySharesHeldByPromotersArePledgeOrOtherwiseEncumberedForNonPromoterNonPublic</t>
  </si>
  <si>
    <t>WhetherCompanyHasEquitySharesWithDifferentialVotingRights</t>
  </si>
  <si>
    <t>WhetherCompanyHasEquitySharesWithDifferentialVotingRightsForPromoterAndPromoterGroup</t>
  </si>
  <si>
    <t>WhetherCompanyHasEquitySharesWithDifferentialVotingRightsForPublicShareHolder</t>
  </si>
  <si>
    <t>WhetherCompanyHasEquitySharesWithDifferentialVotingRightsForNonPromoterNonPublic</t>
  </si>
  <si>
    <t>IndividualsOrHinduUndividedFamilyMember</t>
  </si>
  <si>
    <t>Individuals or Hindu undivided family [Member]</t>
  </si>
  <si>
    <t>nonnum:domainItemType</t>
  </si>
  <si>
    <t>CentralGovernmentOrStateGovernmentSMember</t>
  </si>
  <si>
    <t>Central government or State government(s) [Member]</t>
  </si>
  <si>
    <t>IndianFinancialInstitutionsOrBanksMember</t>
  </si>
  <si>
    <t>Indian - financial institutions or banks [Member]</t>
  </si>
  <si>
    <t>OtherIndianShareholdersMember</t>
  </si>
  <si>
    <t>Other Indian shareholders [Member]</t>
  </si>
  <si>
    <t>IndianMember</t>
  </si>
  <si>
    <t>Indian [Member]</t>
  </si>
  <si>
    <t>NonResidentIndividualsOrForeignIndividualsMember</t>
  </si>
  <si>
    <t>Non-resident individuals or foreign individuals [Member]</t>
  </si>
  <si>
    <t>ForeignGovernmentMember</t>
  </si>
  <si>
    <t>Foreign - Government [Member]</t>
  </si>
  <si>
    <t>ForeignInstitutionsMember</t>
  </si>
  <si>
    <t>Foreign - institutions [Member]</t>
  </si>
  <si>
    <t>ForeignPortfolioInvestorMember</t>
  </si>
  <si>
    <t>Foreign portfolio investor [Member]</t>
  </si>
  <si>
    <t>OtherForeignShareholdersMember</t>
  </si>
  <si>
    <t>Other foreign shareholders [Member]</t>
  </si>
  <si>
    <t>ForeignMember</t>
  </si>
  <si>
    <t>Foreign [Member]</t>
  </si>
  <si>
    <t>ShareholdingOfPromoterAndPromoterGroupMember</t>
  </si>
  <si>
    <t>Shareholding of promoter and promoter group [Member]</t>
  </si>
  <si>
    <t>MutualFundsOrUtiMember</t>
  </si>
  <si>
    <t>Mutual funds or UTI [Member]</t>
  </si>
  <si>
    <t>VentureCapitalFundsMember</t>
  </si>
  <si>
    <t>Venture capital funds [Member]</t>
  </si>
  <si>
    <t>AlternativeInvestmentFundsMember</t>
  </si>
  <si>
    <t>Alternative investment funds [Member]</t>
  </si>
  <si>
    <t>ForeignVentureCapitalInvestorsMember</t>
  </si>
  <si>
    <t>Foreign venture capital investors [Member]</t>
  </si>
  <si>
    <t>InstitutionsForeignPortfolioInvestorMember</t>
  </si>
  <si>
    <t>Institutions - Foreign portfolio investor [Member]</t>
  </si>
  <si>
    <t>FinancialInstitutionOrBanksMember</t>
  </si>
  <si>
    <t>Financial Institution or Banks [Member]</t>
  </si>
  <si>
    <t>InsuranceCompaniesMember</t>
  </si>
  <si>
    <t>Insurance Companies [Member]</t>
  </si>
  <si>
    <t>ProvidentFundsOrPensionFundsMember</t>
  </si>
  <si>
    <t>Provident Funds or pension funds [Member]</t>
  </si>
  <si>
    <t>OtherInstitutionsMember</t>
  </si>
  <si>
    <t>Other institutions [Member]</t>
  </si>
  <si>
    <t>InstitutionsMember</t>
  </si>
  <si>
    <t>Institutions [Member]</t>
  </si>
  <si>
    <t>CentralGovernmentOrStateGovernmentSOrPresidentOfIndiaMember</t>
  </si>
  <si>
    <t>Central Government or State Government(s) or President of India [Member]</t>
  </si>
  <si>
    <t>GovermentsMember</t>
  </si>
  <si>
    <t>Goverments [Member]</t>
  </si>
  <si>
    <t>IndividualShareholdersHoldingNominalShareCapitalUpToRsTwoLakhMember</t>
  </si>
  <si>
    <t>Individual shareholders holding nominal share capital up to Rs two lakh [Member]</t>
  </si>
  <si>
    <t>IndividualShareholdersHoldingNominalShareCapitalInExcessOfRsTwoLakhMember</t>
  </si>
  <si>
    <t>Individual shareholders holding nominal share capital in excess of Rs two lakh [Member]</t>
  </si>
  <si>
    <t>NBFCsRegisteredWithRbiMember</t>
  </si>
  <si>
    <t>NBFCs registered with RBI [Member]</t>
  </si>
  <si>
    <t>EmployeeTrustsMember</t>
  </si>
  <si>
    <t>Employee Trusts [Member]</t>
  </si>
  <si>
    <t>OverseasDepositoriesMember</t>
  </si>
  <si>
    <t>Overseas Depositories [Member]</t>
  </si>
  <si>
    <t>OtherNonInstitutionsMember</t>
  </si>
  <si>
    <t>Other non-institutions [Member]</t>
  </si>
  <si>
    <t>NonInstitutionsMember</t>
  </si>
  <si>
    <t>Non-institutions [Member]</t>
  </si>
  <si>
    <t>PublicShareholdingMember</t>
  </si>
  <si>
    <t>Public shareholding [Member]</t>
  </si>
  <si>
    <t>CustodianOrDRHolderMember</t>
  </si>
  <si>
    <t>Custodian or DR holder [Member]</t>
  </si>
  <si>
    <t>EmployeeBenefitsTrustsMember</t>
  </si>
  <si>
    <t>Employee benefits trusts [Member]</t>
  </si>
  <si>
    <t>SharesHeldByNonPromoterNonPublicShareholdersMember</t>
  </si>
  <si>
    <t>Shares held by non-promoter non-public shareholders [Member]</t>
  </si>
  <si>
    <t>ShareholdingPatternMember</t>
  </si>
  <si>
    <t>Shareholding pattern [Member]</t>
  </si>
  <si>
    <t>NumberOfShareholders</t>
  </si>
  <si>
    <t>xbrli:decimalItemType</t>
  </si>
  <si>
    <t>NumberOfFullyPaidUpEquityShares</t>
  </si>
  <si>
    <t>xbrli:sharesItemType</t>
  </si>
  <si>
    <t>NumberOfPartlyPaidUpEquityShares</t>
  </si>
  <si>
    <t>NumberOfSharesUnderlyingOutstandingDepositoryReceipts</t>
  </si>
  <si>
    <t>NumberOfShares</t>
  </si>
  <si>
    <t>ShareholdingAsAPercentageOfTotalNumberOfShares</t>
  </si>
  <si>
    <t>num:percentItemType</t>
  </si>
  <si>
    <t>In case of public share holding percentage can not be less than one percentage.</t>
  </si>
  <si>
    <t>NumberOfVotingRightsHeldBySameClassOfSecurities</t>
  </si>
  <si>
    <t>Value must be equal to Fully paid up shares</t>
  </si>
  <si>
    <t>NumberOfVotingRightsHeldByDifferentialVotingRights</t>
  </si>
  <si>
    <t>NumberOfVotingRights</t>
  </si>
  <si>
    <t>PercentageOfTotalVotingRights</t>
  </si>
  <si>
    <t>NumberOfSharesUnderlyingOutstandingConvertibleSecurities</t>
  </si>
  <si>
    <t>NumberOfWarrants</t>
  </si>
  <si>
    <t>NumberOfConvertibleSecuritiesAndWarrants</t>
  </si>
  <si>
    <t>Number of warrant and convertible securities</t>
  </si>
  <si>
    <t>ShareholdingAsAPercentageAssumingFullConversionOfConvertibleSecuritiesAndWarrants</t>
  </si>
  <si>
    <t>NumberOfTheLockedInShares</t>
  </si>
  <si>
    <t>Value should be less than or equal to fully paid up shares</t>
  </si>
  <si>
    <t>LockedInSharesAsAPercentageOfTotalNumberOfShares</t>
  </si>
  <si>
    <t>PledgedOrEncumberedNumberOfShares</t>
  </si>
  <si>
    <t>PledgedOrEncumberedSharesHeldAsPercentageOfTotalNumberOfShares</t>
  </si>
  <si>
    <t>NumberOfEquitySharesHeldInDematerializedForm</t>
  </si>
  <si>
    <t>DisclosureOfNotesOnShareholdingPatternExplanatoryTextBlock</t>
  </si>
  <si>
    <t>Disclosure of notes on shareholding pattern</t>
  </si>
  <si>
    <t>nonnum:textBlockItemType</t>
  </si>
  <si>
    <t>DisclosureOfNotesInCaseOfPromoterHolidingInDematerialsedFormIsLessThan100PercentageExplanatoryTextBlock</t>
  </si>
  <si>
    <t>Disclosure of notes in case of promoter holiding in dematerialsed form is less than 100 percentage</t>
  </si>
  <si>
    <t>This field is mandatory if promoter holiding in dematerialsed form is less than 100 percentage.</t>
  </si>
  <si>
    <t>DisclosureOfNotesInCaseOfPublicShareholdingIsLessThan25PercentageExplanatoryTextBlock</t>
  </si>
  <si>
    <t>Disclosure of notes in case of public share holding is less than 25 percentage</t>
  </si>
  <si>
    <t>This filed is mandatory if public share holding is less than 25 percentage.</t>
  </si>
  <si>
    <t>DisclosureOfNotesOnShareholdingPatternForCompanyRemarksExplanatoryTextBlock</t>
  </si>
  <si>
    <t>Disclosure of notes on shareholding pattern for company remarks explanatory</t>
  </si>
  <si>
    <t>NameOfTheShareholder</t>
  </si>
  <si>
    <t>Name of shareholder</t>
  </si>
  <si>
    <t>PermanentAccountNumberOfShareholder</t>
  </si>
  <si>
    <t>Permanent account number of shareholder</t>
  </si>
  <si>
    <t>in-bse-shp-types:PermanentAccountNumber</t>
  </si>
  <si>
    <t>[A-Z][A-Z][A-Z][A-Z][A-Z][0-9][0-9][0-9][0-9][A-Z]
In absence of PAN write : ZZZZZ9999Z</t>
  </si>
  <si>
    <t>Value should be less than or equal to total no of shares.</t>
  </si>
  <si>
    <t>DisclosureOfNotesOnReasonForNotProvidingPANExplanatoryTextBlock</t>
  </si>
  <si>
    <t>Reason for not providing PAN</t>
  </si>
  <si>
    <t>Please enter valid PAN no or if you already added PAN no then remove reason for not providing PAN.
Note: kindly mention predefined reasons (Viz.  Sikkim resident, Foreign resident, President of India / Governor/ government holding, Shareholder is Minor and PAN not applied for, Shareholder Deceased and PAN not available, Shareholder not traceable)</t>
  </si>
  <si>
    <t>TypeOfPromoterShareholding</t>
  </si>
  <si>
    <t>Shareholder type</t>
  </si>
  <si>
    <t>in-bse-shp-types:PromoterAndPromoterGroup</t>
  </si>
  <si>
    <t>Select value from the drop-down.</t>
  </si>
  <si>
    <t>CategoryOfOtherIndianShareholders</t>
  </si>
  <si>
    <t>Category of other indian shareholders</t>
  </si>
  <si>
    <t>in-bse-shp-types:CategoryOfIndianShareholders</t>
  </si>
  <si>
    <t>CategoryOfOtherForeignShareholders</t>
  </si>
  <si>
    <t>Category of other foreign shareholders</t>
  </si>
  <si>
    <t>in-bse-shp-types:CategoryOfForeignShareholders</t>
  </si>
  <si>
    <t>WhetherACategoryOrMoreThan1PercentageOfShareHolding</t>
  </si>
  <si>
    <t>Category or more than one percentage</t>
  </si>
  <si>
    <t>in-bse-shp-types:TypeOfOtherShareholding</t>
  </si>
  <si>
    <t>CategoryOfOtherInstitutions</t>
  </si>
  <si>
    <t>Category of other institutions</t>
  </si>
  <si>
    <t>in-bse-shp-types:CategoryOfInstitutionShareholders</t>
  </si>
  <si>
    <t>CategoryOfOtherNonInstitutions</t>
  </si>
  <si>
    <t>Category of other non-institutions</t>
  </si>
  <si>
    <t>in-bse-shp-types:CategoryOfNonInstitutionsShareholders</t>
  </si>
  <si>
    <t>Please enter valid PAN no or if you already added PAN no then remove reason for not providing PAN.
Note: kindly mention predefined reasons (Viz.  Sikkim resident, Foreign resident, President of India / Governor/ government holding, Shareholder is Minor and PAN not applied for, Shareholder Deceased and PAN not available, Shareholder not traceable)</t>
  </si>
  <si>
    <t>Non Promoter- Non Public shareholder</t>
  </si>
  <si>
    <t>TypeOfDepositoryReceipts</t>
  </si>
  <si>
    <t>Type of depository receipts</t>
  </si>
  <si>
    <t>in-bse-shp-types:TypeOfDepositoryReceipts</t>
  </si>
  <si>
    <t>NameOfTheBank</t>
  </si>
  <si>
    <t>Name of the bank</t>
  </si>
  <si>
    <t>Unclaimed Public</t>
  </si>
  <si>
    <t>OutstandingSharesHeldInDematOrUnclaimedSuspenseAccount</t>
  </si>
  <si>
    <t>Outstanding shares held in demat or unclaimed suspense account</t>
  </si>
  <si>
    <t>Please enter Outstanding shares held in demat or unclaimed suspense account which allowes only numeric value.</t>
  </si>
  <si>
    <t>VotingRightsWhichAreFrozen</t>
  </si>
  <si>
    <t>voting rights which are frozen</t>
  </si>
  <si>
    <t>DisclosureOfNotesOnSharesWhichRemainUnclaimedForPublicShareholdersExplanatoryTextBlock</t>
  </si>
  <si>
    <t>Disclosure of notes on shares which remain unclaimed for public shareholders</t>
  </si>
  <si>
    <t>PAC Public</t>
  </si>
  <si>
    <t>Name of Shareholder</t>
  </si>
  <si>
    <t>NameOfThePAC</t>
  </si>
  <si>
    <t>Name of the PAC</t>
  </si>
  <si>
    <t>Number of shares</t>
  </si>
  <si>
    <t>Please eneter Number of shares which allowes only numeric value</t>
  </si>
  <si>
    <t>PercentageOfShareholdingByPAC</t>
  </si>
  <si>
    <t>Percentage of shareholding by PAC</t>
  </si>
  <si>
    <t>Unclaimed Prom</t>
  </si>
  <si>
    <t>Voting rights which are frozen</t>
  </si>
  <si>
    <t>DisclosureOfNotesOnSharesWhichRemainUnclaimedForPromoterAndPromoterGroupExplanatoryTextBlock</t>
  </si>
  <si>
    <t>Disclosure of notes on shares which remain unclaimed for promoter and promoter group</t>
  </si>
  <si>
    <t>SBO</t>
  </si>
  <si>
    <t>NameOfSignificantBeneficialOwners</t>
  </si>
  <si>
    <t>Name of SBO</t>
  </si>
  <si>
    <t>PANOfSignificantBeneficialOwners</t>
  </si>
  <si>
    <t>PAN of SBO</t>
  </si>
  <si>
    <t>PassportNoOfSignificantBeneficialOwners</t>
  </si>
  <si>
    <t>Passport No. in case of a foreign national of SBO</t>
  </si>
  <si>
    <t>NationalityOfSignificantBeneficialOwners</t>
  </si>
  <si>
    <t>Nationality of SBO</t>
  </si>
  <si>
    <t>DescriptionOfOtherNationalityOfSignificantBeneficialOwners</t>
  </si>
  <si>
    <t>Nationality (Applicable in case of Any other is selected) of SBO</t>
  </si>
  <si>
    <t>NameOfRegisteredOwner</t>
  </si>
  <si>
    <t>Name of RegisteredOwner</t>
  </si>
  <si>
    <t>PANOfRegisteredOwner</t>
  </si>
  <si>
    <t>PAN of RegisteredOwner</t>
  </si>
  <si>
    <t>PassportNoOfRegisteredOwner</t>
  </si>
  <si>
    <t>Passport No. in case of a foreign national of RegisteredOwner</t>
  </si>
  <si>
    <t>NationalityOfRegisteredOwner</t>
  </si>
  <si>
    <t>Nationality of RegisteredOwner</t>
  </si>
  <si>
    <t>DescriptionOfOtherNationalityOfRegisteredOwner</t>
  </si>
  <si>
    <t>Nationality (Applicable in case of Any other is selected) of RegisteredOwner</t>
  </si>
  <si>
    <t>DetailsOfHoldingExerciseOfRightOfTheSBOInTheReportingCompanyWhetherByVirtueOfShares</t>
  </si>
  <si>
    <t>Shares</t>
  </si>
  <si>
    <t>DetailsOfHoldingExerciseOfRightOfTheSBOInTheReportingCompanyWhetherByVirtueOfVotingRights</t>
  </si>
  <si>
    <t>Voting rights SBO</t>
  </si>
  <si>
    <t>DetailsOfHoldingExerciseOfRightOfTheSBOInTheReportingCompanyWhetherByVirtueOfRightsOnDistributableDividendOrAnyOtherDistribution</t>
  </si>
  <si>
    <t>Rights on distributable dividend or any other distribution</t>
  </si>
  <si>
    <t>DetailsOfHoldingExerciseOfRightOfTheSBOInTheReportingCompanyWhetherByVirtueOfExerciseOfControl</t>
  </si>
  <si>
    <t>Exercise of control</t>
  </si>
  <si>
    <t>DetailsOfHoldingExerciseOfRightOfTheSBOInTheReportingCompanyWhetherByVirtueOfExerciseOfSignificantInfluence</t>
  </si>
  <si>
    <t>Exercise of significant influence</t>
  </si>
  <si>
    <t>DateOfCreationOrAcquisitionOfSignificantBeneficialInterest</t>
  </si>
  <si>
    <t>Date of creation / acquisition of significant beneficial interest</t>
  </si>
  <si>
    <t>WhetherTheListedEntityHasAnySignificantBeneficialOwner</t>
  </si>
  <si>
    <t>WhetherTheListedEntityIsPublicSectorUndertaking</t>
  </si>
  <si>
    <t>Sr.</t>
  </si>
  <si>
    <t>Category &amp; Name
of the
Shareholders
(I)</t>
  </si>
  <si>
    <t>Number of Voting Rights held in each class of securities
(IX)</t>
  </si>
  <si>
    <t>No of Voting (XIV)
Rights</t>
  </si>
  <si>
    <t>Total as
a % of
Total
Voting
rights</t>
  </si>
  <si>
    <t>A</t>
  </si>
  <si>
    <t>Table II - Statement showing shareholding pattern of the Promoter and Promoter Group</t>
  </si>
  <si>
    <t>(1)</t>
  </si>
  <si>
    <t>Indian</t>
  </si>
  <si>
    <t>(a)</t>
  </si>
  <si>
    <t>Individuals/Hindu undivided Family</t>
  </si>
  <si>
    <t>IndHUF</t>
  </si>
  <si>
    <t>IndividualsOrHUFDomain</t>
  </si>
  <si>
    <t>DetailsSharesHeldByIndividualsOrHUFAxis</t>
  </si>
  <si>
    <t>(b)</t>
  </si>
  <si>
    <t>Central  Government/ State Government(s)</t>
  </si>
  <si>
    <t>CGAndSG</t>
  </si>
  <si>
    <t>CentralGovernmentOrStateGovernmentsDomain</t>
  </si>
  <si>
    <t>DetailsOfSharesHeldByCentralGovernmentOrStateGovernmentsAxis</t>
  </si>
  <si>
    <t>(c)</t>
  </si>
  <si>
    <t>Financial  Institutions/ Banks</t>
  </si>
  <si>
    <t>Banks</t>
  </si>
  <si>
    <t>IndianFinancialInstitutionsOrBanksDomain</t>
  </si>
  <si>
    <t>DetailsOfSharesHeldByIndianFinancialInstitutionsOrBanksAxis</t>
  </si>
  <si>
    <t>(d)</t>
  </si>
  <si>
    <t>Any Other (specify)</t>
  </si>
  <si>
    <t>OtherIND</t>
  </si>
  <si>
    <t>OthersIndianShareholdersDomain</t>
  </si>
  <si>
    <t>DetailsOfSharesHeldByOthersIndianShareholdersAxis</t>
  </si>
  <si>
    <t>Sub-Total (A)(1)</t>
  </si>
  <si>
    <t>Individuals</t>
  </si>
  <si>
    <t>NonResidentIndividualsOrForeignIndividualsDomain</t>
  </si>
  <si>
    <t>DetailsOfSharesHeldByNonResidentIndividualsOrForeignIndividualsAxis</t>
  </si>
  <si>
    <t>(2)</t>
  </si>
  <si>
    <t>Foreign</t>
  </si>
  <si>
    <t>Government</t>
  </si>
  <si>
    <t>ForeignGovernmentDomain</t>
  </si>
  <si>
    <t>DetailsOfSharesHeldByForeignGovernmentAxis</t>
  </si>
  <si>
    <t>Individuals (NonResident Individuals/ Foreign Individuals)</t>
  </si>
  <si>
    <t>Institutions</t>
  </si>
  <si>
    <t>ForeignInstitutionsDomain</t>
  </si>
  <si>
    <t>DetailsOfSharesHeldByForeignInstitutionsAxis</t>
  </si>
  <si>
    <t>FPIPromoter</t>
  </si>
  <si>
    <t>ForeignPortfolioInvestorDomain</t>
  </si>
  <si>
    <t>DetailsOfSharesHeldByForeignPortfolioInvestorAxis</t>
  </si>
  <si>
    <t>OtherForeign</t>
  </si>
  <si>
    <t>OtherForeignShareholdersDomain</t>
  </si>
  <si>
    <t>DetailsOfSharesHeldByOtherForeignShareholdersAxis</t>
  </si>
  <si>
    <t>Foreign Portfolio Investor</t>
  </si>
  <si>
    <t>MutuaFund</t>
  </si>
  <si>
    <t>MutualFundsOrUtiDomain</t>
  </si>
  <si>
    <t>DetailsOfSharesHeldByMutualFundsOrUtiAxis</t>
  </si>
  <si>
    <t>(e)</t>
  </si>
  <si>
    <t>VentureCap</t>
  </si>
  <si>
    <t>VentureCapitalFundsDomain</t>
  </si>
  <si>
    <t>DetailsOfSharesHeldByVentureCapitalFundsAxis</t>
  </si>
  <si>
    <t>Sub-Total (A)(2)</t>
  </si>
  <si>
    <t>AIF</t>
  </si>
  <si>
    <t>AlternativeInvestmentFundsDomain</t>
  </si>
  <si>
    <t>DetailsOfSharesHeldByAlternativeInvestmentFundsAxis</t>
  </si>
  <si>
    <t xml:space="preserve">Total Shareholding of Promoter and Promoter Group (A)=(A)(1)+(A)(2) </t>
  </si>
  <si>
    <t>FVC</t>
  </si>
  <si>
    <t>ForeignVentureCapitalInvestorsDomain</t>
  </si>
  <si>
    <t>DetailsOfSharesHeldByForeignVentureCapitalInvestorsAxis</t>
  </si>
  <si>
    <t>Details of Shares which remain unclaimed for Promoter &amp; Promoter Group</t>
  </si>
  <si>
    <t>FPI_Insti</t>
  </si>
  <si>
    <t>InstitutionsForeignPortfolioInvestorDomain</t>
  </si>
  <si>
    <t>DetailsOfSharesHeldByInstitutionsForeignPortfolioInvestorAxis</t>
  </si>
  <si>
    <t>B</t>
  </si>
  <si>
    <t>Table III - Statement showing shareholding pattern of the Public shareholder</t>
  </si>
  <si>
    <t xml:space="preserve">Note : Kindly show details of shareholders having more than one percentage of total no of shares. Please refer software manual. </t>
  </si>
  <si>
    <t>Bank_Insti</t>
  </si>
  <si>
    <t>FinancialInstitutionOrBanksDomain</t>
  </si>
  <si>
    <t>DetailsOfSharesHeldByFinancialInstitutionOrBanksAxis</t>
  </si>
  <si>
    <t>Insurance</t>
  </si>
  <si>
    <t>InsuranceCompaniesDomain</t>
  </si>
  <si>
    <t>DetailsOfSharesHeldByInsuranceCompaniesAxis</t>
  </si>
  <si>
    <t>Mutual Funds</t>
  </si>
  <si>
    <t>Pension</t>
  </si>
  <si>
    <t>ProvidentFundsOrPensionFundsDomain</t>
  </si>
  <si>
    <t>DetailsOfSharesHeldByProvidentFundsOrPensionFundsAxis</t>
  </si>
  <si>
    <t>Venture Capital Funds</t>
  </si>
  <si>
    <t>Other_Insti</t>
  </si>
  <si>
    <t>OtherInstitutionsDomain</t>
  </si>
  <si>
    <t>DetailsOfSharesHeldByOtherInstitutionsAxis</t>
  </si>
  <si>
    <t>Alternate Investment Funds</t>
  </si>
  <si>
    <t>CG&amp;SG&amp;PI</t>
  </si>
  <si>
    <t>CentralGovernmentOrStateGovernmentSOrPresidentOfIndiaDomain</t>
  </si>
  <si>
    <t>DetailsOfSharesHeldByCentralGovernmentOrStateGovernmentSOrPresidentOfIndiaAxis</t>
  </si>
  <si>
    <t>Foreign Venture Capital Investors</t>
  </si>
  <si>
    <t>Indivisual(aI)</t>
  </si>
  <si>
    <t>IndividualShareholdersHoldingNominalShareCapitalUpToRsTwoLakhDomain</t>
  </si>
  <si>
    <t>DetailsOfSharesHeldByIndividualShareholdersHoldingNominalShareCapitalUpToRsTwoLakhAxis</t>
  </si>
  <si>
    <t>Foreign Portfolio Investors</t>
  </si>
  <si>
    <t>Indivisual(aII)</t>
  </si>
  <si>
    <t>IndividualShareholdersHoldingNominalShareCapitalInExcessOfRsTwoLakhDomain</t>
  </si>
  <si>
    <t>DetailsOfSharesHeldByIndividualShareholdersHoldingNominalShareCapitalInExcessOfRsTwoLakhAxis</t>
  </si>
  <si>
    <t>(f)</t>
  </si>
  <si>
    <t>NBFC</t>
  </si>
  <si>
    <t>NBFCsRegisteredWithRbiDomain</t>
  </si>
  <si>
    <t>DetailsOfSharesHeldByNBFCsRegisteredWithRbiAxis</t>
  </si>
  <si>
    <t>(g)</t>
  </si>
  <si>
    <t>Insurance  Companies</t>
  </si>
  <si>
    <t>EmpTrust</t>
  </si>
  <si>
    <t>EmployeeTrustsDomain</t>
  </si>
  <si>
    <t>DetailsOfSharesHeldByEmployeeTrustsAxis</t>
  </si>
  <si>
    <t>(h)</t>
  </si>
  <si>
    <t>Provident Funds/ Pension Funds</t>
  </si>
  <si>
    <t>OD</t>
  </si>
  <si>
    <t>OverseasDepositoriesDomain</t>
  </si>
  <si>
    <t>DetailsOfSharesHeldByOverseasDepositoriesAxis</t>
  </si>
  <si>
    <t>(i)</t>
  </si>
  <si>
    <t>Other_NonInsti</t>
  </si>
  <si>
    <t>OtherNonInstitutionsDomain</t>
  </si>
  <si>
    <t>DetailsOfSharesHeldByOtherNonInstitutionsAxis</t>
  </si>
  <si>
    <t>Sub-Total (B)(1)</t>
  </si>
  <si>
    <t>DRHolder</t>
  </si>
  <si>
    <t>CustodianOrDRHolderDomain</t>
  </si>
  <si>
    <t>DetailsOfSharesHeldByCustodianOrDRHolderAxis</t>
  </si>
  <si>
    <t>( 2 )</t>
  </si>
  <si>
    <t>Central  Government/  State  Government(s)/ President of India</t>
  </si>
  <si>
    <t>EBT</t>
  </si>
  <si>
    <t>EmployeeBenefitsTrustsDomain</t>
  </si>
  <si>
    <t>DetailsOfSharesHeldByEmployeeBenefitsTrustsAxis</t>
  </si>
  <si>
    <t>Sub-Total (B)(2)</t>
  </si>
  <si>
    <t>( 3 )</t>
  </si>
  <si>
    <t>Non-institutions</t>
  </si>
  <si>
    <t>(a(i))</t>
  </si>
  <si>
    <t>'Indivisual(aI)'!F12</t>
  </si>
  <si>
    <t>(a(ii))</t>
  </si>
  <si>
    <t>'Indivisual(aII)'!F12</t>
  </si>
  <si>
    <t>NBFCs registered with RBI</t>
  </si>
  <si>
    <t>Employee Trusts</t>
  </si>
  <si>
    <t>Overseas Depositories (holding DRs) (balancing figure)</t>
  </si>
  <si>
    <t>Sub-Total (B)(3)</t>
  </si>
  <si>
    <t>Total Public Shareholding (B)=(B)(1)+(B)(2)+(B)(3)</t>
  </si>
  <si>
    <t>Details of the shareholders acting as persons in Concert for Public</t>
  </si>
  <si>
    <t>Details of Shares which remain unclaimed for Public</t>
  </si>
  <si>
    <t>C</t>
  </si>
  <si>
    <t>Table IV - Statement showing shareholding pattern of the Non Promoter- Non Public shareholder</t>
  </si>
  <si>
    <t>( 1 )</t>
  </si>
  <si>
    <t>Custodian/DR  Holder - Name of DR Holders  (If Available)</t>
  </si>
  <si>
    <t>Employee Benefit Trust (under SEBI (Share based Employee Benefit) Regulations, 2014)</t>
  </si>
  <si>
    <t>Total NonPromoter- Non Public  Shareholding 
(C)= (C)(1)+(C)(2)</t>
  </si>
  <si>
    <t>Total ( A+B+C2 )</t>
  </si>
  <si>
    <t>Total (A+B+C )</t>
  </si>
  <si>
    <t>Promoter</t>
  </si>
  <si>
    <t>Promoter Group</t>
  </si>
  <si>
    <t>Searial No.</t>
  </si>
  <si>
    <t>Name
of the 
Shareholders
     (I)</t>
  </si>
  <si>
    <t>PAN 
(II)</t>
  </si>
  <si>
    <t>Shareholding , as a % assuming full conversion of convertible securities (as a percentage of diluted share capital)
(XI)= (VII)+(Xi)(a)
As a % of (A+B+C2)</t>
  </si>
  <si>
    <t>No of Voting (XIV) Rights</t>
  </si>
  <si>
    <t>Class
eg:X</t>
  </si>
  <si>
    <t>A1(a)</t>
  </si>
  <si>
    <t>NITA DHIREN KOTHARY</t>
  </si>
  <si>
    <t>AGBPK6907B</t>
  </si>
  <si>
    <t>NA</t>
  </si>
  <si>
    <t>India</t>
  </si>
  <si>
    <t>United Kingdom</t>
  </si>
  <si>
    <t>Hong Kong</t>
  </si>
  <si>
    <t>China</t>
  </si>
  <si>
    <t>Mauritius</t>
  </si>
  <si>
    <t>Singapore</t>
  </si>
  <si>
    <t>Details of the SBO</t>
  </si>
  <si>
    <t>Details of the registered owner</t>
  </si>
  <si>
    <t>Details of holding/ exercise of right of the SBO in the reporting company, whether direct or indirect*:</t>
  </si>
  <si>
    <t>Japan</t>
  </si>
  <si>
    <t>Name</t>
  </si>
  <si>
    <t xml:space="preserve">PAN </t>
  </si>
  <si>
    <t>Passport No. in case of a foreign national</t>
  </si>
  <si>
    <t>Nationality</t>
  </si>
  <si>
    <t>Nationality (Applicable in case of Any other is selected)</t>
  </si>
  <si>
    <t>Whether by virtue of:</t>
  </si>
  <si>
    <t>United States of America</t>
  </si>
  <si>
    <t>Voting rights</t>
  </si>
  <si>
    <t>Any other</t>
  </si>
  <si>
    <t>significant beneficial owners</t>
  </si>
  <si>
    <t>No. Of Shares Underlying Outstanding convertible securities and warrants
(X)</t>
  </si>
  <si>
    <t>Shareholding , as a % assuming full conversion of convertible securities (as a percentage of diluted share capital)
(XI)= (VII)+(X)
As a % of (A+B+C2)</t>
  </si>
  <si>
    <t>A1(b)</t>
  </si>
  <si>
    <t>Trusts</t>
  </si>
  <si>
    <t>HUF</t>
  </si>
  <si>
    <t>Societies</t>
  </si>
  <si>
    <t>ESOP or ESOS or ESPS</t>
  </si>
  <si>
    <t>Employee welfare fund</t>
  </si>
  <si>
    <t>A1(c)</t>
  </si>
  <si>
    <t>Venture capital funds</t>
  </si>
  <si>
    <t>Angel Investors</t>
  </si>
  <si>
    <t>Private Equity Fund</t>
  </si>
  <si>
    <t>Director or Director's Relatives</t>
  </si>
  <si>
    <t>Bodies Corporate</t>
  </si>
  <si>
    <t>Partnership Firms</t>
  </si>
  <si>
    <t>Person Acting in Concert</t>
  </si>
  <si>
    <t>Other</t>
  </si>
  <si>
    <t>Category</t>
  </si>
  <si>
    <t>No.
of the 
Shareholders
     (I)</t>
  </si>
  <si>
    <t>More than 1 percentage of shareholding</t>
  </si>
  <si>
    <t>A1(d)</t>
  </si>
  <si>
    <t>DHIREN BHOGILAL KOTHARY</t>
  </si>
  <si>
    <t>AAHPK0621J</t>
  </si>
  <si>
    <t>A2(a)</t>
  </si>
  <si>
    <t>Overseas corporate bodies</t>
  </si>
  <si>
    <t>A2(c)</t>
  </si>
  <si>
    <t>A2(d)</t>
  </si>
  <si>
    <t>Clearing Member</t>
  </si>
  <si>
    <t>Employee Welfare Fund</t>
  </si>
  <si>
    <t>Firms</t>
  </si>
  <si>
    <t>Overseas Corporate Bodies</t>
  </si>
  <si>
    <t>Trust</t>
  </si>
  <si>
    <t>Venture Capital Fund</t>
  </si>
  <si>
    <t>NRI</t>
  </si>
  <si>
    <t>Market Maker</t>
  </si>
  <si>
    <t>Clearing Members</t>
  </si>
  <si>
    <t>B1(a)</t>
  </si>
  <si>
    <t>NSDL or CDSL transit</t>
  </si>
  <si>
    <t>Disclosure of shareholder holding more than 1% of total number of shares</t>
  </si>
  <si>
    <t>B1(b)</t>
  </si>
  <si>
    <t xml:space="preserve">
Disclosure of shareholder holding more than 1% of total number of shares</t>
  </si>
  <si>
    <t>Private equity fund</t>
  </si>
  <si>
    <t>B1(c)</t>
  </si>
  <si>
    <t>B1(d)</t>
  </si>
  <si>
    <t>B1(e)</t>
  </si>
  <si>
    <t>B1(f)</t>
  </si>
  <si>
    <t>B1(g)</t>
  </si>
  <si>
    <t>No. Of Warrants
(Xi)</t>
  </si>
  <si>
    <t>B1(h)</t>
  </si>
  <si>
    <t>State industrial development Corporation</t>
  </si>
  <si>
    <t>Provident Fund</t>
  </si>
  <si>
    <t>Pension Fund</t>
  </si>
  <si>
    <t>National Investment Fund</t>
  </si>
  <si>
    <t>Insurance Companies</t>
  </si>
  <si>
    <t>Category / More than 1 percentage</t>
  </si>
  <si>
    <t>No. Of Shares Underlying Outstanding convertible securities and Warrants
(X)</t>
  </si>
  <si>
    <t>B1(i)</t>
  </si>
  <si>
    <t>B2</t>
  </si>
  <si>
    <t>B3(a(i))</t>
  </si>
  <si>
    <t xml:space="preserve">Individuals -  i.Individual shareholders holding nominal share capital up to Rs. 2 lakhs. </t>
  </si>
  <si>
    <t>B3(a(iI))</t>
  </si>
  <si>
    <t>Individuals - ii. Individual shareholders holding nominal share capital in excess of Rs. 2 lakhs.</t>
  </si>
  <si>
    <t xml:space="preserve">
Disclosure of shareholder holding more than 1% of total number of shares
</t>
  </si>
  <si>
    <t>AMIT SHETH</t>
  </si>
  <si>
    <t>AAJPS5740G</t>
  </si>
  <si>
    <t>NIMESH NAVIN SHAH</t>
  </si>
  <si>
    <t>AAMPS4537L</t>
  </si>
  <si>
    <t>NIKITA NIMESH SHAH</t>
  </si>
  <si>
    <t>AAMPS4532R</t>
  </si>
  <si>
    <t>SONAL KALPESH KORADIA</t>
  </si>
  <si>
    <t>AGPPK2853G</t>
  </si>
  <si>
    <t>BHAVESH RAJKUMAR KORADIA</t>
  </si>
  <si>
    <t>AAPPK5708E</t>
  </si>
  <si>
    <t>BAKUL RAMNIKLAL PAREKH</t>
  </si>
  <si>
    <t>AACPP5587D</t>
  </si>
  <si>
    <t>B3(b)</t>
  </si>
  <si>
    <t>B3(c)</t>
  </si>
  <si>
    <t>B3(d)</t>
  </si>
  <si>
    <t>Employees</t>
  </si>
  <si>
    <t>Enemy Property</t>
  </si>
  <si>
    <t>FCCB</t>
  </si>
  <si>
    <t>Firm</t>
  </si>
  <si>
    <t>Foreign Nationals</t>
  </si>
  <si>
    <t>Foreign Portfolio Investor (Category - III)</t>
  </si>
  <si>
    <t>IEPF</t>
  </si>
  <si>
    <t>LLP</t>
  </si>
  <si>
    <t>Non-Resident Indian (NRI)</t>
  </si>
  <si>
    <t>NSDL or CDSL Transit</t>
  </si>
  <si>
    <t>Others</t>
  </si>
  <si>
    <t>Unclaimed or Suspense or Escrow Account</t>
  </si>
  <si>
    <t>B3(e)</t>
  </si>
  <si>
    <t>GDR</t>
  </si>
  <si>
    <t>GDS</t>
  </si>
  <si>
    <t>ADR</t>
  </si>
  <si>
    <t>ADS</t>
  </si>
  <si>
    <t>SDR</t>
  </si>
  <si>
    <t>Serial No.</t>
  </si>
  <si>
    <t>Bank Name</t>
  </si>
  <si>
    <t>C1</t>
  </si>
  <si>
    <t>C2</t>
  </si>
  <si>
    <t xml:space="preserve">Disclosure of shareholder holding more than 1% of total number of shares
</t>
  </si>
  <si>
    <t xml:space="preserve">Details of Shares which remain unclaimed for Promoter &amp; Promoter Group                    </t>
  </si>
  <si>
    <t>Back</t>
  </si>
  <si>
    <t>083111112104105101032065104109101100032104111108100115032115104097114101115032105110032109111114101032116104097110032111110101032100101109097116032097099099111117110116046032065115032112101114032083069066073032067105114099117108097114032110111046032067073082047067070068047067077068047049051047050048049053032100097116101100032051048032078111118101109098101114032050048049053044032115104097114101104111108100105110103032111102032112114111109111116101114032097110100032112114111109111116101114032103114111117112032105115032116111032098101032099111110115111108105100097116101100032111110032116104101032098097115105115032111102032080065078032040102105114115116032104111108100101114032105110032099097115101032111102032106111105110116032115104097114101104111108100105110103041046032073110032066083069032088066082076032102105108105105110103032115121115116101109044032105102032116104101032115104097114101104111108100105110103032105115032099108117098098101100032116104101110032105116032114101115117108116115032105110032116104101032100105102102101114101110099101032105110032116104101032110117109098101114032111102032115104097114101104111108100101114115032097115032112101114032097099116117097108032115104097114101104111108100105110103032112097116116101114110032097115032097103097105110115116032116104101032110117109098101114032111102032115104097114101104111108100101114115032103101110101114097116101100032098121032066083069032088066082076032102105108105110103032115121115116101109046032072101110099101044032115104097114101104111108100105110103032104097115032098101101110032115104111119110032115101112097114097116101108121032105110032066083069032088066082076032102105108105110103032115121115116101109046032084104101032098114101097107045117112032100101116097105108115032111102032115104097114101104111108100105110103032111102032083111112104105101032065104109101100032097115032111110032051048116104032083101112116101109098101114044032050048049056032105115032097115032117110100101114058010010049046032078097109101032111102032115104097114101104111108100101114115058032040105041032083111112104105101032065104109101100032040105105041032070097114097104032066097114117097059032078111046032111102032115104097114101115058032049053044052055049044048048048032115104097114101115010050046032078097109101032111102032115104097114101104111108100101114115058032040105041032083111112104105101032065104109101100032040105105041032077111110105115104097032065104109101100059032078111046032111102032115104097114101115058032049053044052055049044048048048032115104097114101115010051046032078097109101032111102032115104097114101104111108100101114115058032040105041032083111112104105101032065104109101100032040105105041032083097114097032065104109101100059032078111046032111102032115104097114101115058032049049044051050050044050053048032115104097114101115010052046032078097109101032111102032115104097114101104111108100101114115058032040105041032083111112104105101032065104109101100032040105105041032070097114097104032066097114117097032040105105105041032077111110105115104097032065104109101100059032078111046032111102032115104097114101115058032051044055049055044055053048032115104097114101115</t>
  </si>
  <si>
    <t>082117109097110097032072097109105101100032104111108100115032115104097114101115032105110032109111114101032116104097110032111110101032100101109097116032097099099111117110116046032065115032112101114032083069066073032067105114099117108097114032110111046032067073082047067070068047067077068047049051047050048049053032100097116101100032051048032078111118101109098101114032050048049053044032115104097114101104111108100105110103032111102032112114111109111116101114032097110100032112114111109111116101114032103114111117112032105115032116111032098101032099111110115111108105100097116101100032111110032116104101032098097115105115032111102032080065078032040102105114115116032104111108100101114032105110032099097115101032111102032106111105110116032115104097114101104111108100105110103041046032073110032066083069032088066082076032102105108105105110103032115121115116101109044032105102032116104101032115104097114101104111108100105110103032105115032099108117098098101100032116104101110032105116032114101115117108116115032105110032116104101032100105102102101114101110099101032105110032116104101032110117109098101114032111102032115104097114101104111108100101114115032097115032112101114032097099116117097108032115104097114101104111108100105110103032112097116116101114110032097115032097103097105110115116032116104101032110117109098101114032111102032115104097114101104111108100101114115032103101110101114097116101100032098121032066083069032088066082076032102105108105110103032115121115116101109046032072101110099101044032115104097114101104111108100105110103032104097115032098101101110032115104111119110032115101112097114097116101108121032105110032066083069032088066082076032102105108105110103032115121115116101109046032084104101032098114101097107045117112032100101116097105108115032111102032115104097114101104111108100105110103032097115032111110032051048116104032083101112116101109098101114044032050048049056032105115032097115032117110100101114058010010049046032078097109101032111102032115104097114101104111108100101114058032082117109097110097032072097109105101100059032078111046032111102032115104097114101115058032053044052055050044048048048032115104097114101115010050046032078097109101032111102032115104097114101104111108100101114115058032040105041032082117109097110097032072097109105101100032040105105041032083104105114105110032072097109105101100059032078111046032111102032115104097114101115058032052044052049052044053048048</t>
  </si>
  <si>
    <t>083097109105110097032086097122105114097108108105032104111108100115032115104097114101115032105110032109111114101032116104097110032111110101032100101109097116032097099099111117110116046032065115032112101114032083069066073032067105114099117108097114032110111046032067073082047067070068047067077068047049051047050048049053032100097116101100032051048032078111118101109098101114032050048049053044032115104097114101104111108100105110103032111102032112114111109111116101114032097110100032112114111109111116101114032103114111117112032105115032116111032098101032099111110115111108105100097116101100032111110032116104101032098097115105115032111102032080065078032040102105114115116032104111108100101114032105110032099097115101032111102032106111105110116032115104097114101104111108100105110103041046032073110032066083069032088066082076032102105108105105110103032115121115116101109044032105102032116104101032115104097114101104111108100105110103032105115032099108117098098101100032116104101110032105116032114101115117108116115032105110032116104101032100105102102101114101110099101032105110032116104101032110117109098101114032111102032115104097114101104111108100101114115032097115032112101114032097099116117097108032115104097114101104111108100105110103032112097116116101114110032097115032097103097105110115116032116104101032110117109098101114032111102032115104097114101104111108100101114115032103101110101114097116101100032098121032066083069032088066082076032102105108105110103032115121115116101109046032072101110099101044032115104097114101104111108100105110103032104097115032098101101110032115104111119110032115101112097114097116101108121032105110032066083069032088066082076032102105108105110103032115121115116101109046032084104101032098114101097107045117112032100101116097105108115032111102032115104097114101104111108100105110103032097115032111110032051048116104032083101112116101109098101114044032050048049056032105115032097115032117110100101114058010010049046032078097109101032111102032115104097114101104111108100101114058032083097109105110097032086097122105114097108108105059032078111046032111102032115104097114101115058032049051044053051049044048048048032115104097114101115010050046032078097109101032111102032115104097114101104111108100101114058032040105041032083097109105110097032086097122105114097108108105032040105105041032083104105114105110032072097109105101100059032078111046032111102032115104097114101115058032052044051055056044053048048032115104097114101115</t>
  </si>
  <si>
    <t>075097109105108032072097109105101100032104111108100115032115104097114101115032105110032109111114101032116104097110032111110101032100101109097116032097099099111117110116046032065115032112101114032083069066073032067105114099117108097114032110111046032067073082047067070068047067077068047049051047050048049053032100097116101100032051048032078111118101109098101114032050048049053044032115104097114101104111108100105110103032111102032112114111109111116101114032097110100032112114111109111116101114032103114111117112032105115032116111032098101032099111110115111108105100097116101100032111110032116104101032098097115105115032111102032080065078032040102105114115116032104111108100101114032105110032099097115101032111102032106111105110116032115104097114101104111108100105110103041046032073110032066083069032088066082076032102105108105105110103032115121115116101109044032105102032116104101032115104097114101104111108100105110103032105115032099108117098098101100032116104101110032105116032114101115117108116115032105110032116104101032100105102102101114101110099101032105110032116104101032110117109098101114032111102032115104097114101104111108100101114115032097115032112101114032097099116117097108032115104097114101104111108100105110103032112097116116101114110032097115032097103097105110115116032116104101032110117109098101114032111102032115104097114101104111108100101114115032103101110101114097116101100032098121032066083069032088066082076032102105108105110103032115121115116101109046032072101110099101044032115104097114101104111108100105110103032104097115032098101101110032115104111119110032115101112097114097116101108121032105110032066083069032088066082076032102105108105110103032115121115116101109046032084104101032098114101097107045117112032100101116097105108115032111102032115104097114101104111108100105110103032097115032111110032051048116104032083101112116101109098101114044032050048049056032105115032097115032117110100101114058010010049046032078097109101032111102032115104097114101104111108100101114058032075097109105108032072097109105101100059032078111046032111102032115104097114101115058032054044051053052044048048048032115104097114101115010050046032078097109101032111102032115104097114101104111108100101114115058032040105041032075097109105108032072097109105101100032040105105041032083104105114105110032072097109105101100059032078111046032111102032115104097114101115058032052044052057053044053048048032115104097114101115010051046032078097109101032111102032115104097114101104111108100101114115058032040105041032075097109105108032072097109105101100032040105105041032082117109097110097032072097109105101100032040105105105041032083097109105110097032086097122105114097108108105059032078111046032111102032115104097114101115058032057048044048048048032115104097114101115</t>
  </si>
</sst>
</file>

<file path=xl/styles.xml><?xml version="1.0" encoding="utf-8"?>
<styleSheet xmlns="http://schemas.openxmlformats.org/spreadsheetml/2006/main" xmlns:x14ac="http://schemas.microsoft.com/office/spreadsheetml/2009/9/ac" xmlns:mc="http://schemas.openxmlformats.org/markup-compatibility/2006">
  <numFmts count="4">
    <numFmt numFmtId="164" formatCode="0;[Red]0"/>
    <numFmt numFmtId="165" formatCode="0.00;[Red]0.00"/>
    <numFmt numFmtId="166" formatCode="#,##0.00;[Red]#,##0.00"/>
    <numFmt numFmtId="167" formatCode="_(* #,##0.00_);_(* \(#,##0.00\);_(* &quot;-&quot;??_);_(@_)"/>
  </numFmts>
  <fonts count="68">
    <font>
      <sz val="11.0"/>
      <color theme="1"/>
      <name val="Calibri"/>
      <scheme val="minor"/>
    </font>
    <font>
      <u/>
      <sz val="11.0"/>
      <color theme="10"/>
      <name val="Calibri"/>
    </font>
    <font>
      <b/>
      <sz val="10.0"/>
      <color theme="1"/>
      <name val="Arial"/>
    </font>
    <font/>
    <font>
      <sz val="11.0"/>
      <color theme="1"/>
      <name val="Arial"/>
    </font>
    <font>
      <u/>
      <sz val="11.0"/>
      <color theme="10"/>
      <name val="Calibri"/>
    </font>
    <font>
      <b/>
      <sz val="12.0"/>
      <color rgb="FF000000"/>
      <name val="Times New Roman"/>
    </font>
    <font>
      <sz val="10.0"/>
      <color theme="1"/>
      <name val="Verdana"/>
    </font>
    <font>
      <sz val="10.0"/>
      <color theme="1"/>
      <name val="Times New Roman"/>
    </font>
    <font>
      <u/>
      <sz val="11.0"/>
      <color theme="10"/>
      <name val="Calibri"/>
    </font>
    <font>
      <b/>
      <sz val="12.0"/>
      <color theme="1"/>
      <name val="Times New Roman"/>
    </font>
    <font>
      <u/>
      <sz val="11.0"/>
      <color theme="10"/>
      <name val="Calibri"/>
    </font>
    <font>
      <u/>
      <sz val="11.0"/>
      <color theme="10"/>
      <name val="Calibri"/>
    </font>
    <font>
      <sz val="10.0"/>
      <color rgb="FF000000"/>
      <name val="Verdana"/>
    </font>
    <font>
      <sz val="11.0"/>
      <color theme="1"/>
      <name val="Calibri"/>
    </font>
    <font>
      <b/>
      <sz val="16.0"/>
      <color rgb="FF333333"/>
      <name val="Calibri"/>
    </font>
    <font>
      <b/>
      <sz val="16.0"/>
      <color theme="1"/>
      <name val="Calibri"/>
    </font>
    <font>
      <b/>
      <sz val="12.0"/>
      <color rgb="FF333333"/>
      <name val="Calibri"/>
    </font>
    <font>
      <b/>
      <sz val="11.0"/>
      <color rgb="FF333333"/>
      <name val="Calibri"/>
    </font>
    <font>
      <color theme="1"/>
      <name val="Calibri"/>
    </font>
    <font>
      <b/>
      <sz val="12.0"/>
      <color theme="1"/>
      <name val="Calibri"/>
    </font>
    <font>
      <b/>
      <sz val="11.0"/>
      <color theme="1"/>
      <name val="Calibri"/>
    </font>
    <font>
      <b/>
      <sz val="14.0"/>
      <color theme="1"/>
      <name val="Calibri"/>
    </font>
    <font>
      <b/>
      <sz val="14.0"/>
      <color theme="0"/>
      <name val="Calibri"/>
    </font>
    <font>
      <sz val="11.0"/>
      <color rgb="FFC55A11"/>
      <name val="Calibri"/>
    </font>
    <font>
      <b/>
      <sz val="11.0"/>
      <color rgb="FFC55A11"/>
      <name val="Calibri"/>
    </font>
    <font>
      <sz val="11.0"/>
      <color rgb="FF2E75B5"/>
      <name val="Calibri"/>
    </font>
    <font>
      <b/>
      <sz val="11.0"/>
      <color rgb="FF2E75B5"/>
      <name val="Calibri"/>
    </font>
    <font>
      <sz val="11.0"/>
      <color rgb="FFFF0000"/>
      <name val="Calibri"/>
    </font>
    <font>
      <b/>
      <sz val="11.0"/>
      <color rgb="FFFF0000"/>
      <name val="Calibri"/>
    </font>
    <font>
      <sz val="11.0"/>
      <color rgb="FF7030A0"/>
      <name val="Calibri"/>
    </font>
    <font>
      <b/>
      <sz val="11.0"/>
      <color rgb="FF7030A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b/>
      <u/>
      <sz val="12.0"/>
      <color rgb="FFFF000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sz val="9.0"/>
      <color theme="1"/>
      <name val="Calibri"/>
    </font>
    <font>
      <sz val="10.0"/>
      <color theme="1"/>
      <name val="Calibri"/>
    </font>
    <font>
      <u/>
      <sz val="11.0"/>
      <color theme="1"/>
      <name val="Calibri"/>
    </font>
    <font>
      <b/>
      <u/>
      <sz val="12.0"/>
      <color theme="1"/>
      <name val="Calibri"/>
    </font>
    <font>
      <b/>
      <u/>
      <sz val="12.0"/>
      <color theme="1"/>
      <name val="Calibri"/>
    </font>
    <font>
      <u/>
      <sz val="11.0"/>
      <color theme="1"/>
      <name val="Calibri"/>
    </font>
    <font>
      <u/>
      <sz val="11.0"/>
      <color theme="1"/>
      <name val="Calibri"/>
    </font>
    <font>
      <u/>
      <sz val="11.0"/>
      <color theme="1"/>
      <name val="Calibri"/>
    </font>
    <font>
      <b/>
      <sz val="11.0"/>
      <color rgb="FFD8D8D8"/>
      <name val="Calibri"/>
    </font>
    <font>
      <sz val="11.0"/>
      <color theme="0"/>
      <name val="Calibri"/>
    </font>
    <font>
      <u/>
      <sz val="11.0"/>
      <color theme="10"/>
      <name val="Calibri"/>
    </font>
    <font>
      <u/>
      <sz val="11.0"/>
      <color theme="10"/>
      <name val="Calibri"/>
    </font>
    <font>
      <u/>
      <sz val="11.0"/>
      <color theme="10"/>
      <name val="Calibri"/>
    </font>
    <font>
      <u/>
      <sz val="11.0"/>
      <color theme="10"/>
      <name val="Calibri"/>
    </font>
    <font>
      <sz val="12.0"/>
      <color theme="1"/>
      <name val="Calibri"/>
    </font>
    <font>
      <b/>
      <sz val="11.0"/>
      <color rgb="FF44546A"/>
      <name val="Calibri"/>
    </font>
    <font>
      <u/>
      <sz val="11.0"/>
      <color theme="10"/>
      <name val="Calibri"/>
    </font>
    <font>
      <u/>
      <sz val="11.0"/>
      <color theme="10"/>
      <name val="Calibri"/>
    </font>
  </fonts>
  <fills count="16">
    <fill>
      <patternFill patternType="none"/>
    </fill>
    <fill>
      <patternFill patternType="lightGray"/>
    </fill>
    <fill>
      <patternFill patternType="solid">
        <fgColor rgb="FF99CCFF"/>
        <bgColor rgb="FF99CCFF"/>
      </patternFill>
    </fill>
    <fill>
      <patternFill patternType="solid">
        <fgColor rgb="FFFFFFFF"/>
        <bgColor rgb="FFFFFFFF"/>
      </patternFill>
    </fill>
    <fill>
      <patternFill patternType="solid">
        <fgColor rgb="FF92CDDC"/>
        <bgColor rgb="FF92CDDC"/>
      </patternFill>
    </fill>
    <fill>
      <patternFill patternType="solid">
        <fgColor rgb="FFD9D9D9"/>
        <bgColor rgb="FFD9D9D9"/>
      </patternFill>
    </fill>
    <fill>
      <patternFill patternType="solid">
        <fgColor theme="0"/>
        <bgColor theme="0"/>
      </patternFill>
    </fill>
    <fill>
      <patternFill patternType="solid">
        <fgColor rgb="FFDDEBF5"/>
        <bgColor rgb="FFDDEBF5"/>
      </patternFill>
    </fill>
    <fill>
      <patternFill patternType="solid">
        <fgColor rgb="FFD8D8D8"/>
        <bgColor rgb="FFD8D8D8"/>
      </patternFill>
    </fill>
    <fill>
      <patternFill patternType="solid">
        <fgColor rgb="FFDEEAF6"/>
        <bgColor rgb="FFDEEAF6"/>
      </patternFill>
    </fill>
    <fill>
      <patternFill patternType="solid">
        <fgColor rgb="FFF2F2F2"/>
        <bgColor rgb="FFF2F2F2"/>
      </patternFill>
    </fill>
    <fill>
      <patternFill patternType="solid">
        <fgColor rgb="FFDDEBF7"/>
        <bgColor rgb="FFDDEBF7"/>
      </patternFill>
    </fill>
    <fill>
      <patternFill patternType="solid">
        <fgColor rgb="FF548135"/>
        <bgColor rgb="FF548135"/>
      </patternFill>
    </fill>
    <fill>
      <patternFill patternType="solid">
        <fgColor rgb="FFA8D08D"/>
        <bgColor rgb="FFA8D08D"/>
      </patternFill>
    </fill>
    <fill>
      <patternFill patternType="solid">
        <fgColor rgb="FFFFC000"/>
        <bgColor rgb="FFFFC000"/>
      </patternFill>
    </fill>
    <fill>
      <patternFill patternType="solid">
        <fgColor rgb="FF92CDE1"/>
        <bgColor rgb="FF92CDE1"/>
      </patternFill>
    </fill>
  </fills>
  <borders count="84">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
      <left style="thin">
        <color rgb="FF000000"/>
      </left>
      <top style="thin">
        <color rgb="FF000000"/>
      </top>
      <bottom/>
    </border>
    <border>
      <top style="thin">
        <color rgb="FF000000"/>
      </top>
      <bottom/>
    </border>
    <border>
      <right style="thin">
        <color rgb="FF000000"/>
      </right>
      <top style="thin">
        <color rgb="FF000000"/>
      </top>
      <bottom/>
    </border>
    <border>
      <left style="thin">
        <color rgb="FF000000"/>
      </left>
      <top/>
      <bottom style="thin">
        <color rgb="FF000000"/>
      </bottom>
    </border>
    <border>
      <top/>
      <bottom style="thin">
        <color rgb="FF000000"/>
      </bottom>
    </border>
    <border>
      <right style="thin">
        <color rgb="FF000000"/>
      </right>
      <top/>
      <bottom style="thin">
        <color rgb="FF000000"/>
      </bottom>
    </border>
    <border>
      <left/>
      <right/>
      <top/>
      <bottom/>
    </border>
    <border>
      <left style="thin">
        <color rgb="FF000000"/>
      </left>
      <top/>
      <bottom/>
    </border>
    <border>
      <top/>
      <bottom/>
    </border>
    <border>
      <right style="thin">
        <color rgb="FF000000"/>
      </right>
      <top/>
      <bottom/>
    </border>
    <border>
      <left/>
      <right style="thin">
        <color rgb="FF000000"/>
      </right>
      <top style="thin">
        <color rgb="FF000000"/>
      </top>
      <bottom style="thin">
        <color rgb="FF000000"/>
      </bottom>
    </border>
    <border>
      <left style="thin">
        <color rgb="FF000000"/>
      </left>
      <right style="thin">
        <color rgb="FF000000"/>
      </right>
      <top style="thin">
        <color rgb="FFBDD6EE"/>
      </top>
      <bottom style="thin">
        <color rgb="FFBDD6EE"/>
      </bottom>
    </border>
    <border>
      <left style="thin">
        <color rgb="FF000000"/>
      </left>
      <right style="thin">
        <color rgb="FF000000"/>
      </right>
      <top style="thin">
        <color rgb="FFBDD6EE"/>
      </top>
      <bottom/>
    </border>
    <border>
      <left/>
      <top/>
      <bottom/>
    </border>
    <border>
      <left style="thin">
        <color rgb="FF000000"/>
      </left>
      <right/>
      <top style="thin">
        <color rgb="FF000000"/>
      </top>
      <bottom style="thin">
        <color rgb="FF000000"/>
      </bottom>
    </border>
    <border>
      <left style="thin">
        <color rgb="FF000000"/>
      </left>
      <right style="thin">
        <color rgb="FF000000"/>
      </right>
      <top style="thin">
        <color rgb="FF000000"/>
      </top>
      <bottom style="thin">
        <color rgb="FFBDD6EE"/>
      </bottom>
    </border>
    <border>
      <left style="thin">
        <color rgb="FF000000"/>
      </left>
      <right style="thin">
        <color rgb="FF000000"/>
      </right>
      <top style="thin">
        <color rgb="FFBDD6EE"/>
      </top>
    </border>
    <border>
      <left style="thin">
        <color rgb="FF000000"/>
      </left>
      <right style="thin">
        <color rgb="FF000000"/>
      </right>
      <top/>
      <bottom style="thin">
        <color rgb="FFBDD6EE"/>
      </bottom>
    </border>
    <border>
      <left style="thin">
        <color rgb="FF000000"/>
      </left>
      <right style="thin">
        <color rgb="FF000000"/>
      </right>
      <top style="thin">
        <color rgb="FFBDD6EE"/>
      </top>
      <bottom style="thin">
        <color rgb="FF9CC2E5"/>
      </bottom>
    </border>
    <border>
      <left style="thin">
        <color rgb="FF000000"/>
      </left>
      <right style="thin">
        <color rgb="FF000000"/>
      </right>
      <top style="thin">
        <color rgb="FF000000"/>
      </top>
      <bottom style="thin">
        <color rgb="FF9CC2E5"/>
      </bottom>
    </border>
    <border>
      <left style="thin">
        <color rgb="FF000000"/>
      </left>
      <right style="thin">
        <color rgb="FF000000"/>
      </right>
      <top style="thin">
        <color rgb="FFBDD6EE"/>
      </top>
      <bottom style="thin">
        <color rgb="FF000000"/>
      </bottom>
    </border>
    <border>
      <left style="thin">
        <color rgb="FF000000"/>
      </left>
      <right style="thin">
        <color rgb="FF000000"/>
      </right>
      <top/>
      <bottom style="thin">
        <color rgb="FF000000"/>
      </bottom>
    </border>
    <border>
      <left style="thin">
        <color rgb="FF000000"/>
      </left>
      <right style="thin">
        <color rgb="FF000000"/>
      </right>
      <top style="thin">
        <color rgb="FF000000"/>
      </top>
    </border>
    <border>
      <left style="thin">
        <color rgb="FF000000"/>
      </left>
      <top style="thin">
        <color rgb="FF000000"/>
      </top>
    </border>
    <border>
      <right style="thin">
        <color rgb="FF000000"/>
      </right>
      <top style="thin">
        <color rgb="FF000000"/>
      </top>
    </border>
    <border>
      <left style="thin">
        <color rgb="FF000000"/>
      </left>
      <right style="thin">
        <color rgb="FF000000"/>
      </right>
    </border>
    <border>
      <left style="thin">
        <color rgb="FF000000"/>
      </left>
      <bottom style="thin">
        <color rgb="FF000000"/>
      </bottom>
    </border>
    <border>
      <right style="thin">
        <color rgb="FF000000"/>
      </right>
      <bottom style="thin">
        <color rgb="FF000000"/>
      </bottom>
    </border>
    <border>
      <left style="thin">
        <color rgb="FF000000"/>
      </left>
      <right style="thin">
        <color rgb="FF000000"/>
      </right>
      <bottom style="thin">
        <color rgb="FF000000"/>
      </bottom>
    </border>
    <border>
      <left style="thin">
        <color rgb="FF000000"/>
      </left>
      <right/>
      <top style="thin">
        <color rgb="FF000000"/>
      </top>
      <bottom/>
    </border>
    <border>
      <left/>
      <right style="thin">
        <color rgb="FF000000"/>
      </right>
      <top style="thin">
        <color rgb="FF000000"/>
      </top>
      <bottom/>
    </border>
    <border>
      <left style="thin">
        <color rgb="FF000000"/>
      </left>
      <right style="thin">
        <color rgb="FF000000"/>
      </right>
      <top style="thin">
        <color rgb="FF000000"/>
      </top>
      <bottom/>
    </border>
    <border>
      <left style="thin">
        <color rgb="FF000000"/>
      </left>
      <right/>
      <top/>
      <bottom/>
    </border>
    <border>
      <left/>
      <right style="thin">
        <color rgb="FF000000"/>
      </right>
      <top/>
      <bottom/>
    </border>
    <border>
      <left style="thin">
        <color rgb="FF000000"/>
      </left>
      <right/>
      <top/>
      <bottom style="thin">
        <color rgb="FF000000"/>
      </bottom>
    </border>
    <border>
      <left/>
      <right style="thin">
        <color rgb="FF000000"/>
      </right>
      <top/>
      <bottom style="thin">
        <color rgb="FF000000"/>
      </bottom>
    </border>
    <border>
      <left style="thin">
        <color rgb="FF000000"/>
      </left>
    </border>
    <border>
      <right style="thin">
        <color rgb="FF000000"/>
      </right>
    </border>
    <border>
      <left style="thin">
        <color rgb="FF000000"/>
      </left>
      <right style="thin">
        <color rgb="FF000000"/>
      </right>
      <top style="thin">
        <color rgb="FF000000"/>
      </top>
      <bottom style="thin">
        <color theme="4"/>
      </bottom>
    </border>
    <border>
      <left/>
      <right/>
      <top style="thin">
        <color rgb="FF000000"/>
      </top>
      <bottom style="thin">
        <color theme="4"/>
      </bottom>
    </border>
    <border>
      <left/>
      <right style="thin">
        <color rgb="FF000000"/>
      </right>
      <top style="thin">
        <color rgb="FF000000"/>
      </top>
      <bottom style="thin">
        <color theme="4"/>
      </bottom>
    </border>
    <border>
      <left style="thin">
        <color rgb="FF000000"/>
      </left>
      <right style="thin">
        <color rgb="FF000000"/>
      </right>
      <top style="thin">
        <color theme="4"/>
      </top>
      <bottom style="thin">
        <color theme="4"/>
      </bottom>
    </border>
    <border>
      <left style="thin">
        <color rgb="FF000000"/>
      </left>
      <top style="thin">
        <color rgb="FF000000"/>
      </top>
      <bottom style="thin">
        <color rgb="FF9CC2E5"/>
      </bottom>
    </border>
    <border>
      <right style="thin">
        <color rgb="FF000000"/>
      </right>
      <top style="thin">
        <color theme="4"/>
      </top>
      <bottom style="thin">
        <color theme="4"/>
      </bottom>
    </border>
    <border>
      <left style="thin">
        <color rgb="FF000000"/>
      </left>
      <right style="thin">
        <color rgb="FF000000"/>
      </right>
      <top/>
      <bottom style="thin">
        <color theme="4"/>
      </bottom>
    </border>
    <border>
      <left style="thin">
        <color rgb="FF000000"/>
      </left>
      <top style="thin">
        <color rgb="FF9CC2E5"/>
      </top>
      <bottom style="thin">
        <color rgb="FF9CC2E5"/>
      </bottom>
    </border>
    <border>
      <left style="thin">
        <color rgb="FF000000"/>
      </left>
      <right style="thin">
        <color rgb="FF000000"/>
      </right>
      <top style="thin">
        <color theme="4"/>
      </top>
    </border>
    <border>
      <left style="thin">
        <color rgb="FF000000"/>
      </left>
      <top style="thin">
        <color rgb="FF9CC2E5"/>
      </top>
      <bottom style="thin">
        <color rgb="FF000000"/>
      </bottom>
    </border>
    <border>
      <left style="thin">
        <color rgb="FF000000"/>
      </left>
      <right style="thin">
        <color rgb="FF000000"/>
      </right>
      <top style="thin">
        <color theme="4"/>
      </top>
      <bottom/>
    </border>
    <border>
      <left style="thin">
        <color rgb="FF000000"/>
      </left>
      <right style="thin">
        <color rgb="FF000000"/>
      </right>
      <bottom style="thin">
        <color theme="4"/>
      </bottom>
    </border>
    <border>
      <left/>
      <right/>
      <top style="thin">
        <color rgb="FF000000"/>
      </top>
      <bottom style="thin">
        <color rgb="FF000000"/>
      </bottom>
    </border>
    <border>
      <left style="thin">
        <color rgb="FF000000"/>
      </left>
      <top style="thin">
        <color rgb="FF000000"/>
      </top>
      <bottom style="thin">
        <color rgb="FF2E75B5"/>
      </bottom>
    </border>
    <border>
      <left style="thin">
        <color rgb="FF000000"/>
      </left>
      <top style="thin">
        <color rgb="FF2E75B5"/>
      </top>
      <bottom style="thin">
        <color rgb="FF2E75B5"/>
      </bottom>
    </border>
    <border>
      <left style="thin">
        <color rgb="FF000000"/>
      </left>
      <top style="thin">
        <color rgb="FF2E75B5"/>
      </top>
      <bottom style="thin">
        <color rgb="FF000000"/>
      </bottom>
    </border>
    <border>
      <left style="thin">
        <color rgb="FF000000"/>
      </left>
      <right/>
      <top style="thin">
        <color theme="4"/>
      </top>
      <bottom style="thin">
        <color theme="4"/>
      </bottom>
    </border>
    <border>
      <left/>
      <right/>
      <top style="thin">
        <color theme="4"/>
      </top>
      <bottom style="thin">
        <color theme="4"/>
      </bottom>
    </border>
    <border>
      <left/>
      <right style="thin">
        <color rgb="FF000000"/>
      </right>
      <top style="thin">
        <color theme="4"/>
      </top>
      <bottom style="thin">
        <color theme="4"/>
      </bottom>
    </border>
    <border>
      <left style="thin">
        <color rgb="FF000000"/>
      </left>
      <top style="thin">
        <color theme="4"/>
      </top>
      <bottom style="thin">
        <color theme="4"/>
      </bottom>
    </border>
    <border>
      <top style="thin">
        <color theme="4"/>
      </top>
      <bottom style="thin">
        <color theme="4"/>
      </bottom>
    </border>
    <border>
      <left style="thin">
        <color rgb="FF000000"/>
      </left>
      <top style="thin">
        <color theme="4"/>
      </top>
    </border>
    <border>
      <right style="thin">
        <color rgb="FF000000"/>
      </right>
      <top style="thin">
        <color theme="4"/>
      </top>
    </border>
    <border>
      <left style="thin">
        <color rgb="FF000000"/>
      </left>
      <right style="thin">
        <color rgb="FF000000"/>
      </right>
      <top/>
      <bottom/>
    </border>
    <border>
      <left/>
      <right/>
      <top/>
      <bottom style="thin">
        <color theme="4"/>
      </bottom>
    </border>
    <border>
      <left/>
      <right style="thin">
        <color rgb="FF000000"/>
      </right>
      <top/>
      <bottom style="thin">
        <color theme="4"/>
      </bottom>
    </border>
    <border>
      <left style="thin">
        <color rgb="FF000000"/>
      </left>
      <bottom style="thin">
        <color theme="4"/>
      </bottom>
    </border>
    <border>
      <right style="thin">
        <color rgb="FF000000"/>
      </right>
      <bottom style="thin">
        <color theme="4"/>
      </bottom>
    </border>
    <border>
      <left style="thin">
        <color rgb="FF000000"/>
      </left>
      <right/>
      <top/>
      <bottom style="thin">
        <color theme="4"/>
      </bottom>
    </border>
    <border>
      <bottom style="thin">
        <color rgb="FF2E75B5"/>
      </bottom>
    </border>
    <border>
      <right style="thin">
        <color rgb="FF000000"/>
      </right>
      <top style="thin">
        <color rgb="FF000000"/>
      </top>
      <bottom style="thin">
        <color rgb="FF2E75B5"/>
      </bottom>
    </border>
    <border>
      <left style="thin">
        <color rgb="FF000000"/>
      </left>
      <top style="thin">
        <color theme="4"/>
      </top>
      <bottom style="thin">
        <color rgb="FF000000"/>
      </bottom>
    </border>
    <border>
      <top style="thin">
        <color theme="4"/>
      </top>
      <bottom style="thin">
        <color rgb="FF000000"/>
      </bottom>
    </border>
    <border>
      <right style="thin">
        <color rgb="FF000000"/>
      </right>
      <top style="thin">
        <color theme="4"/>
      </top>
      <bottom style="thin">
        <color rgb="FF000000"/>
      </bottom>
    </border>
    <border>
      <left style="thin">
        <color rgb="FF000000"/>
      </left>
      <right/>
      <top style="thin">
        <color theme="4"/>
      </top>
      <bottom style="thin">
        <color rgb="FF000000"/>
      </bottom>
    </border>
    <border>
      <left/>
      <right/>
      <top style="thin">
        <color theme="4"/>
      </top>
      <bottom style="thin">
        <color rgb="FF000000"/>
      </bottom>
    </border>
    <border>
      <left/>
      <top style="thin">
        <color theme="4"/>
      </top>
      <bottom style="thin">
        <color rgb="FF000000"/>
      </bottom>
    </border>
    <border>
      <bottom style="thin">
        <color rgb="FF000000"/>
      </bottom>
    </border>
    <border>
      <left/>
      <top style="thin">
        <color rgb="FF000000"/>
      </top>
      <bottom style="thin">
        <color rgb="FF000000"/>
      </bottom>
    </border>
    <border>
      <left style="thin">
        <color theme="1"/>
      </left>
      <right style="thin">
        <color theme="1"/>
      </right>
      <top style="thin">
        <color theme="1"/>
      </top>
      <bottom style="thin">
        <color theme="1"/>
      </bottom>
    </border>
    <border>
      <left/>
      <right/>
      <top/>
      <bottom style="thin">
        <color rgb="FF000000"/>
      </bottom>
    </border>
  </borders>
  <cellStyleXfs count="1">
    <xf borderId="0" fillId="0" fontId="0" numFmtId="0" applyAlignment="1" applyFont="1"/>
  </cellStyleXfs>
  <cellXfs count="355">
    <xf borderId="0" fillId="0" fontId="0" numFmtId="0" xfId="0" applyAlignment="1" applyFont="1">
      <alignment readingOrder="0" shrinkToFit="0" vertical="bottom" wrapText="0"/>
    </xf>
    <xf borderId="0" fillId="0" fontId="1" numFmtId="0" xfId="0" applyFont="1"/>
    <xf borderId="1" fillId="2" fontId="2" numFmtId="0" xfId="0" applyAlignment="1" applyBorder="1" applyFill="1" applyFont="1">
      <alignment shrinkToFit="0" vertical="center" wrapText="1"/>
    </xf>
    <xf borderId="2" fillId="0" fontId="3" numFmtId="0" xfId="0" applyBorder="1" applyFont="1"/>
    <xf borderId="3" fillId="0" fontId="3" numFmtId="0" xfId="0" applyBorder="1" applyFont="1"/>
    <xf borderId="4" fillId="3" fontId="4" numFmtId="49" xfId="0" applyAlignment="1" applyBorder="1" applyFill="1" applyFont="1" applyNumberFormat="1">
      <alignment horizontal="center" shrinkToFit="0" vertical="center" wrapText="1"/>
    </xf>
    <xf borderId="1" fillId="0" fontId="5" numFmtId="0" xfId="0" applyAlignment="1" applyBorder="1" applyFont="1">
      <alignment vertical="center"/>
    </xf>
    <xf borderId="1" fillId="2" fontId="6" numFmtId="0" xfId="0" applyAlignment="1" applyBorder="1" applyFont="1">
      <alignment horizontal="center" shrinkToFit="0" vertical="center" wrapText="1"/>
    </xf>
    <xf borderId="5" fillId="3" fontId="7" numFmtId="0" xfId="0" applyAlignment="1" applyBorder="1" applyFont="1">
      <alignment horizontal="left" shrinkToFit="0" vertical="center" wrapText="1"/>
    </xf>
    <xf borderId="6" fillId="0" fontId="3" numFmtId="0" xfId="0" applyBorder="1" applyFont="1"/>
    <xf borderId="7" fillId="0" fontId="3" numFmtId="0" xfId="0" applyBorder="1" applyFont="1"/>
    <xf borderId="8" fillId="3" fontId="7" numFmtId="0" xfId="0" applyAlignment="1" applyBorder="1" applyFont="1">
      <alignment horizontal="left" shrinkToFit="0" vertical="center" wrapText="1"/>
    </xf>
    <xf borderId="9" fillId="0" fontId="3" numFmtId="0" xfId="0" applyBorder="1" applyFont="1"/>
    <xf borderId="10" fillId="0" fontId="3" numFmtId="0" xfId="0" applyBorder="1" applyFont="1"/>
    <xf borderId="11" fillId="3" fontId="8" numFmtId="0" xfId="0" applyAlignment="1" applyBorder="1" applyFont="1">
      <alignment shrinkToFit="0" vertical="center" wrapText="1"/>
    </xf>
    <xf borderId="11" fillId="3" fontId="9" numFmtId="0" xfId="0" applyAlignment="1" applyBorder="1" applyFont="1">
      <alignment shrinkToFit="0" vertical="center" wrapText="1"/>
    </xf>
    <xf borderId="1" fillId="2" fontId="10" numFmtId="0" xfId="0" applyAlignment="1" applyBorder="1" applyFont="1">
      <alignment horizontal="center" shrinkToFit="0" vertical="center" wrapText="1"/>
    </xf>
    <xf borderId="12" fillId="3" fontId="7" numFmtId="0" xfId="0" applyAlignment="1" applyBorder="1" applyFont="1">
      <alignment horizontal="left" shrinkToFit="0" vertical="center" wrapText="1"/>
    </xf>
    <xf borderId="13" fillId="0" fontId="3" numFmtId="0" xfId="0" applyBorder="1" applyFont="1"/>
    <xf borderId="14" fillId="0" fontId="3" numFmtId="0" xfId="0" applyBorder="1" applyFont="1"/>
    <xf borderId="12" fillId="3" fontId="7" numFmtId="0" xfId="0" applyAlignment="1" applyBorder="1" applyFont="1">
      <alignment horizontal="left" vertical="center"/>
    </xf>
    <xf borderId="1" fillId="2" fontId="10" numFmtId="0" xfId="0" applyAlignment="1" applyBorder="1" applyFont="1">
      <alignment horizontal="center" vertical="center"/>
    </xf>
    <xf borderId="4" fillId="3" fontId="7" numFmtId="0" xfId="0" applyAlignment="1" applyBorder="1" applyFont="1">
      <alignment horizontal="center" shrinkToFit="0" vertical="center" wrapText="1"/>
    </xf>
    <xf borderId="1" fillId="3" fontId="7" numFmtId="0" xfId="0" applyAlignment="1" applyBorder="1" applyFont="1">
      <alignment horizontal="left" vertical="center"/>
    </xf>
    <xf borderId="15" fillId="3" fontId="11" numFmtId="0" xfId="0" applyAlignment="1" applyBorder="1" applyFont="1">
      <alignment shrinkToFit="0" vertical="center" wrapText="1"/>
    </xf>
    <xf borderId="11" fillId="3" fontId="7" numFmtId="0" xfId="0" applyAlignment="1" applyBorder="1" applyFont="1">
      <alignment horizontal="left" shrinkToFit="0" vertical="center" wrapText="1"/>
    </xf>
    <xf borderId="11" fillId="3" fontId="12" numFmtId="0" xfId="0" applyAlignment="1" applyBorder="1" applyFont="1">
      <alignment horizontal="left" shrinkToFit="0" vertical="center" wrapText="1"/>
    </xf>
    <xf borderId="1" fillId="3" fontId="13" numFmtId="0" xfId="0" applyAlignment="1" applyBorder="1" applyFont="1">
      <alignment horizontal="left" shrinkToFit="0" vertical="top" wrapText="1"/>
    </xf>
    <xf borderId="5" fillId="3" fontId="13" numFmtId="0" xfId="0" applyAlignment="1" applyBorder="1" applyFont="1">
      <alignment horizontal="left" shrinkToFit="0" vertical="top" wrapText="1"/>
    </xf>
    <xf borderId="5" fillId="3" fontId="13" numFmtId="0" xfId="0" applyAlignment="1" applyBorder="1" applyFont="1">
      <alignment horizontal="left" shrinkToFit="0" vertical="center" wrapText="1"/>
    </xf>
    <xf borderId="1" fillId="3" fontId="7" numFmtId="0" xfId="0" applyAlignment="1" applyBorder="1" applyFont="1">
      <alignment horizontal="left" shrinkToFit="0" vertical="center" wrapText="1"/>
    </xf>
    <xf borderId="0" fillId="0" fontId="14" numFmtId="0" xfId="0" applyFont="1"/>
    <xf borderId="1" fillId="4" fontId="15" numFmtId="0" xfId="0" applyAlignment="1" applyBorder="1" applyFill="1" applyFont="1">
      <alignment horizontal="center" vertical="center"/>
    </xf>
    <xf borderId="16" fillId="0" fontId="14" numFmtId="0" xfId="0" applyAlignment="1" applyBorder="1" applyFont="1">
      <alignment horizontal="left" vertical="center"/>
    </xf>
    <xf borderId="16" fillId="3" fontId="14" numFmtId="49" xfId="0" applyAlignment="1" applyBorder="1" applyFont="1" applyNumberFormat="1">
      <alignment horizontal="center" vertical="center"/>
    </xf>
    <xf borderId="16" fillId="3" fontId="14" numFmtId="0" xfId="0" applyAlignment="1" applyBorder="1" applyFont="1">
      <alignment horizontal="center" vertical="center"/>
    </xf>
    <xf borderId="11" fillId="5" fontId="14" numFmtId="0" xfId="0" applyBorder="1" applyFill="1" applyFont="1"/>
    <xf borderId="11" fillId="3" fontId="14" numFmtId="0" xfId="0" applyBorder="1" applyFont="1"/>
    <xf borderId="16" fillId="0" fontId="14" numFmtId="0" xfId="0" applyAlignment="1" applyBorder="1" applyFont="1">
      <alignment horizontal="left" shrinkToFit="0" vertical="center" wrapText="1"/>
    </xf>
    <xf borderId="17" fillId="5" fontId="14" numFmtId="49" xfId="0" applyAlignment="1" applyBorder="1" applyFont="1" applyNumberFormat="1">
      <alignment horizontal="center" vertical="center"/>
    </xf>
    <xf borderId="11" fillId="6" fontId="14" numFmtId="0" xfId="0" applyBorder="1" applyFill="1" applyFont="1"/>
    <xf borderId="18" fillId="6" fontId="16" numFmtId="0" xfId="0" applyAlignment="1" applyBorder="1" applyFont="1">
      <alignment horizontal="center"/>
    </xf>
    <xf borderId="11" fillId="6" fontId="15" numFmtId="0" xfId="0" applyAlignment="1" applyBorder="1" applyFont="1">
      <alignment horizontal="center" vertical="center"/>
    </xf>
    <xf borderId="11" fillId="6" fontId="14" numFmtId="0" xfId="0" applyAlignment="1" applyBorder="1" applyFont="1">
      <alignment horizontal="center" vertical="center"/>
    </xf>
    <xf borderId="11" fillId="6" fontId="14" numFmtId="0" xfId="0" applyAlignment="1" applyBorder="1" applyFont="1">
      <alignment horizontal="left" vertical="center"/>
    </xf>
    <xf borderId="19" fillId="4" fontId="17" numFmtId="0" xfId="0" applyAlignment="1" applyBorder="1" applyFont="1">
      <alignment horizontal="center" shrinkToFit="0" vertical="center" wrapText="1"/>
    </xf>
    <xf borderId="19" fillId="4" fontId="17" numFmtId="0" xfId="0" applyAlignment="1" applyBorder="1" applyFont="1">
      <alignment horizontal="center" vertical="center"/>
    </xf>
    <xf borderId="4" fillId="4" fontId="18" numFmtId="0" xfId="0" applyAlignment="1" applyBorder="1" applyFont="1">
      <alignment horizontal="center" shrinkToFit="0" vertical="center" wrapText="1"/>
    </xf>
    <xf borderId="20" fillId="0" fontId="14" numFmtId="0" xfId="0" applyAlignment="1" applyBorder="1" applyFont="1">
      <alignment horizontal="center" vertical="center"/>
    </xf>
    <xf borderId="20" fillId="0" fontId="14" numFmtId="0" xfId="0" applyAlignment="1" applyBorder="1" applyFont="1">
      <alignment horizontal="left" shrinkToFit="0" vertical="center" wrapText="1"/>
    </xf>
    <xf borderId="20" fillId="3" fontId="14" numFmtId="0" xfId="0" applyAlignment="1" applyBorder="1" applyFont="1">
      <alignment horizontal="center" vertical="center"/>
    </xf>
    <xf borderId="20" fillId="7" fontId="14" numFmtId="0" xfId="0" applyAlignment="1" applyBorder="1" applyFill="1" applyFont="1">
      <alignment horizontal="center" vertical="center"/>
    </xf>
    <xf borderId="16" fillId="0" fontId="14" numFmtId="0" xfId="0" applyAlignment="1" applyBorder="1" applyFont="1">
      <alignment horizontal="center" vertical="center"/>
    </xf>
    <xf borderId="16" fillId="7" fontId="14" numFmtId="0" xfId="0" applyAlignment="1" applyBorder="1" applyFont="1">
      <alignment horizontal="center" vertical="center"/>
    </xf>
    <xf borderId="17" fillId="7" fontId="14" numFmtId="0" xfId="0" applyAlignment="1" applyBorder="1" applyFont="1">
      <alignment horizontal="center" vertical="center"/>
    </xf>
    <xf borderId="21" fillId="0" fontId="14" numFmtId="0" xfId="0" applyAlignment="1" applyBorder="1" applyFont="1">
      <alignment horizontal="center" vertical="center"/>
    </xf>
    <xf borderId="21" fillId="0" fontId="14" numFmtId="0" xfId="0" applyAlignment="1" applyBorder="1" applyFont="1">
      <alignment horizontal="left" shrinkToFit="0" vertical="center" wrapText="1"/>
    </xf>
    <xf borderId="22" fillId="3" fontId="14" numFmtId="0" xfId="0" applyAlignment="1" applyBorder="1" applyFont="1">
      <alignment horizontal="center" vertical="center"/>
    </xf>
    <xf borderId="22" fillId="7" fontId="14" numFmtId="0" xfId="0" applyAlignment="1" applyBorder="1" applyFont="1">
      <alignment horizontal="center" vertical="center"/>
    </xf>
    <xf borderId="19" fillId="8" fontId="14" numFmtId="0" xfId="0" applyBorder="1" applyFill="1" applyFont="1"/>
    <xf borderId="15" fillId="8" fontId="14" numFmtId="0" xfId="0" applyBorder="1" applyFont="1"/>
    <xf borderId="23" fillId="3" fontId="14" numFmtId="0" xfId="0" applyAlignment="1" applyBorder="1" applyFont="1">
      <alignment horizontal="center" vertical="center"/>
    </xf>
    <xf borderId="23" fillId="7" fontId="14" numFmtId="0" xfId="0" applyAlignment="1" applyBorder="1" applyFont="1">
      <alignment horizontal="center" vertical="center"/>
    </xf>
    <xf borderId="24" fillId="7" fontId="14" numFmtId="0" xfId="0" applyAlignment="1" applyBorder="1" applyFont="1">
      <alignment horizontal="center" vertical="center"/>
    </xf>
    <xf borderId="25" fillId="0" fontId="14" numFmtId="0" xfId="0" applyAlignment="1" applyBorder="1" applyFont="1">
      <alignment horizontal="center" vertical="center"/>
    </xf>
    <xf borderId="25" fillId="0" fontId="14" numFmtId="0" xfId="0" applyAlignment="1" applyBorder="1" applyFont="1">
      <alignment horizontal="left" shrinkToFit="0" vertical="center" wrapText="1"/>
    </xf>
    <xf borderId="26" fillId="3" fontId="14" numFmtId="0" xfId="0" applyAlignment="1" applyBorder="1" applyFont="1">
      <alignment horizontal="center" vertical="center"/>
    </xf>
    <xf borderId="1" fillId="8" fontId="14" numFmtId="0" xfId="0" applyAlignment="1" applyBorder="1" applyFont="1">
      <alignment horizontal="center"/>
    </xf>
    <xf borderId="0" fillId="0" fontId="14" numFmtId="2" xfId="0" applyFont="1" applyNumberFormat="1"/>
    <xf borderId="0" fillId="0" fontId="19" numFmtId="0" xfId="0" applyFont="1"/>
    <xf borderId="1" fillId="4" fontId="20" numFmtId="0" xfId="0" applyAlignment="1" applyBorder="1" applyFont="1">
      <alignment horizontal="left" shrinkToFit="0" vertical="center" wrapText="1"/>
    </xf>
    <xf borderId="1" fillId="9" fontId="20" numFmtId="0" xfId="0" applyAlignment="1" applyBorder="1" applyFill="1" applyFont="1">
      <alignment horizontal="left" shrinkToFit="0" vertical="center" wrapText="1"/>
    </xf>
    <xf borderId="27" fillId="10" fontId="14" numFmtId="0" xfId="0" applyAlignment="1" applyBorder="1" applyFill="1" applyFont="1">
      <alignment horizontal="center" shrinkToFit="0" vertical="center" wrapText="1"/>
    </xf>
    <xf borderId="1" fillId="10" fontId="14" numFmtId="0" xfId="0" applyAlignment="1" applyBorder="1" applyFont="1">
      <alignment horizontal="center" vertical="center"/>
    </xf>
    <xf borderId="28" fillId="10" fontId="14" numFmtId="0" xfId="0" applyAlignment="1" applyBorder="1" applyFont="1">
      <alignment horizontal="center" shrinkToFit="0" vertical="center" wrapText="1"/>
    </xf>
    <xf borderId="29" fillId="0" fontId="3" numFmtId="0" xfId="0" applyBorder="1" applyFont="1"/>
    <xf borderId="30" fillId="0" fontId="3" numFmtId="0" xfId="0" applyBorder="1" applyFont="1"/>
    <xf borderId="31" fillId="0" fontId="3" numFmtId="0" xfId="0" applyBorder="1" applyFont="1"/>
    <xf borderId="32" fillId="0" fontId="3" numFmtId="0" xfId="0" applyBorder="1" applyFont="1"/>
    <xf borderId="33" fillId="0" fontId="3" numFmtId="0" xfId="0" applyBorder="1" applyFont="1"/>
    <xf borderId="4" fillId="10" fontId="14" numFmtId="0" xfId="0" applyAlignment="1" applyBorder="1" applyFont="1">
      <alignment horizontal="center" shrinkToFit="0" vertical="center" wrapText="1"/>
    </xf>
    <xf borderId="4" fillId="10" fontId="14" numFmtId="2" xfId="0" applyAlignment="1" applyBorder="1" applyFont="1" applyNumberFormat="1">
      <alignment horizontal="center" shrinkToFit="0" vertical="center" wrapText="1"/>
    </xf>
    <xf borderId="4" fillId="0" fontId="14" numFmtId="0" xfId="0" applyAlignment="1" applyBorder="1" applyFont="1">
      <alignment horizontal="center"/>
    </xf>
    <xf borderId="4" fillId="0" fontId="14" numFmtId="0" xfId="0" applyAlignment="1" applyBorder="1" applyFont="1">
      <alignment shrinkToFit="0" wrapText="1"/>
    </xf>
    <xf borderId="4" fillId="9" fontId="14" numFmtId="164" xfId="0" applyBorder="1" applyFont="1" applyNumberFormat="1"/>
    <xf borderId="4" fillId="9" fontId="14" numFmtId="165" xfId="0" applyBorder="1" applyFont="1" applyNumberFormat="1"/>
    <xf borderId="4" fillId="9" fontId="14" numFmtId="166" xfId="0" applyBorder="1" applyFont="1" applyNumberFormat="1"/>
    <xf borderId="4" fillId="9" fontId="14" numFmtId="2" xfId="0" applyBorder="1" applyFont="1" applyNumberFormat="1"/>
    <xf borderId="4" fillId="0" fontId="14" numFmtId="0" xfId="0" applyBorder="1" applyFont="1"/>
    <xf borderId="34" fillId="8" fontId="14" numFmtId="167" xfId="0" applyAlignment="1" applyBorder="1" applyFont="1" applyNumberFormat="1">
      <alignment horizontal="right"/>
    </xf>
    <xf borderId="35" fillId="8" fontId="14" numFmtId="167" xfId="0" applyAlignment="1" applyBorder="1" applyFont="1" applyNumberFormat="1">
      <alignment horizontal="right"/>
    </xf>
    <xf borderId="36" fillId="8" fontId="14" numFmtId="167" xfId="0" applyAlignment="1" applyBorder="1" applyFont="1" applyNumberFormat="1">
      <alignment horizontal="right"/>
    </xf>
    <xf borderId="37" fillId="8" fontId="14" numFmtId="167" xfId="0" applyAlignment="1" applyBorder="1" applyFont="1" applyNumberFormat="1">
      <alignment horizontal="right"/>
    </xf>
    <xf borderId="38" fillId="8" fontId="14" numFmtId="167" xfId="0" applyAlignment="1" applyBorder="1" applyFont="1" applyNumberFormat="1">
      <alignment horizontal="right"/>
    </xf>
    <xf borderId="4" fillId="0" fontId="21" numFmtId="0" xfId="0" applyAlignment="1" applyBorder="1" applyFont="1">
      <alignment horizontal="left" shrinkToFit="0" wrapText="1"/>
    </xf>
    <xf borderId="26" fillId="8" fontId="14" numFmtId="167" xfId="0" applyAlignment="1" applyBorder="1" applyFont="1" applyNumberFormat="1">
      <alignment horizontal="right"/>
    </xf>
    <xf borderId="39" fillId="8" fontId="14" numFmtId="167" xfId="0" applyAlignment="1" applyBorder="1" applyFont="1" applyNumberFormat="1">
      <alignment horizontal="right"/>
    </xf>
    <xf borderId="40" fillId="8" fontId="14" numFmtId="167" xfId="0" applyAlignment="1" applyBorder="1" applyFont="1" applyNumberFormat="1">
      <alignment horizontal="right"/>
    </xf>
    <xf borderId="4" fillId="0" fontId="22" numFmtId="0" xfId="0" applyBorder="1" applyFont="1"/>
    <xf borderId="4" fillId="0" fontId="22" numFmtId="0" xfId="0" applyAlignment="1" applyBorder="1" applyFont="1">
      <alignment horizontal="right" shrinkToFit="0" wrapText="1"/>
    </xf>
    <xf borderId="4" fillId="9" fontId="21" numFmtId="164" xfId="0" applyBorder="1" applyFont="1" applyNumberFormat="1"/>
    <xf borderId="4" fillId="11" fontId="21" numFmtId="164" xfId="0" applyBorder="1" applyFill="1" applyFont="1" applyNumberFormat="1"/>
    <xf borderId="4" fillId="9" fontId="21" numFmtId="165" xfId="0" applyBorder="1" applyFont="1" applyNumberFormat="1"/>
    <xf borderId="4" fillId="9" fontId="21" numFmtId="2" xfId="0" applyBorder="1" applyFont="1" applyNumberFormat="1"/>
    <xf borderId="11" fillId="12" fontId="23" numFmtId="0" xfId="0" applyAlignment="1" applyBorder="1" applyFill="1" applyFont="1">
      <alignment horizontal="center" vertical="center"/>
    </xf>
    <xf borderId="11" fillId="13" fontId="23" numFmtId="0" xfId="0" applyBorder="1" applyFill="1" applyFont="1"/>
    <xf borderId="0" fillId="0" fontId="24" numFmtId="0" xfId="0" applyFont="1"/>
    <xf borderId="0" fillId="0" fontId="25" numFmtId="0" xfId="0" applyFont="1"/>
    <xf borderId="0" fillId="0" fontId="21" numFmtId="0" xfId="0" applyFont="1"/>
    <xf borderId="0" fillId="0" fontId="26" numFmtId="0" xfId="0" applyFont="1"/>
    <xf borderId="0" fillId="0" fontId="27" numFmtId="0" xfId="0" applyFont="1"/>
    <xf borderId="0" fillId="0" fontId="28" numFmtId="0" xfId="0" applyFont="1"/>
    <xf borderId="0" fillId="0" fontId="29" numFmtId="0" xfId="0" applyFont="1"/>
    <xf borderId="0" fillId="0" fontId="30" numFmtId="0" xfId="0" applyFont="1"/>
    <xf borderId="0" fillId="0" fontId="31" numFmtId="0" xfId="0" applyFont="1"/>
    <xf borderId="0" fillId="0" fontId="14" numFmtId="1" xfId="0" applyFont="1" applyNumberFormat="1"/>
    <xf borderId="27" fillId="10" fontId="14" numFmtId="0" xfId="0" applyAlignment="1" applyBorder="1" applyFont="1">
      <alignment horizontal="center" vertical="center"/>
    </xf>
    <xf borderId="27" fillId="10" fontId="14" numFmtId="1" xfId="0" applyAlignment="1" applyBorder="1" applyFont="1" applyNumberFormat="1">
      <alignment horizontal="center" shrinkToFit="0" vertical="center" wrapText="1"/>
    </xf>
    <xf borderId="27" fillId="10" fontId="14" numFmtId="2" xfId="0" applyAlignment="1" applyBorder="1" applyFont="1" applyNumberFormat="1">
      <alignment horizontal="center" shrinkToFit="0" vertical="center" wrapText="1"/>
    </xf>
    <xf borderId="41" fillId="0" fontId="3" numFmtId="0" xfId="0" applyBorder="1" applyFont="1"/>
    <xf borderId="42" fillId="0" fontId="3" numFmtId="0" xfId="0" applyBorder="1" applyFont="1"/>
    <xf borderId="4" fillId="10" fontId="14" numFmtId="1" xfId="0" applyAlignment="1" applyBorder="1" applyFont="1" applyNumberFormat="1">
      <alignment horizontal="center" shrinkToFit="0" vertical="center" wrapText="1"/>
    </xf>
    <xf borderId="36" fillId="4" fontId="20" numFmtId="49" xfId="0" applyAlignment="1" applyBorder="1" applyFont="1" applyNumberFormat="1">
      <alignment horizontal="center" vertical="center"/>
    </xf>
    <xf borderId="5" fillId="4" fontId="20" numFmtId="0" xfId="0" applyAlignment="1" applyBorder="1" applyFont="1">
      <alignment horizontal="left" shrinkToFit="0" vertical="center" wrapText="1"/>
    </xf>
    <xf borderId="36" fillId="4" fontId="20" numFmtId="1" xfId="0" applyAlignment="1" applyBorder="1" applyFont="1" applyNumberFormat="1">
      <alignment horizontal="center" vertical="center"/>
    </xf>
    <xf borderId="43" fillId="0" fontId="21" numFmtId="49" xfId="0" applyAlignment="1" applyBorder="1" applyFont="1" applyNumberFormat="1">
      <alignment horizontal="center" vertical="center"/>
    </xf>
    <xf borderId="34" fillId="14" fontId="21" numFmtId="0" xfId="0" applyAlignment="1" applyBorder="1" applyFill="1" applyFont="1">
      <alignment vertical="center"/>
    </xf>
    <xf borderId="44" fillId="14" fontId="21" numFmtId="0" xfId="0" applyAlignment="1" applyBorder="1" applyFont="1">
      <alignment vertical="center"/>
    </xf>
    <xf borderId="44" fillId="14" fontId="21" numFmtId="1" xfId="0" applyAlignment="1" applyBorder="1" applyFont="1" applyNumberFormat="1">
      <alignment vertical="center"/>
    </xf>
    <xf borderId="44" fillId="14" fontId="21" numFmtId="2" xfId="0" applyAlignment="1" applyBorder="1" applyFont="1" applyNumberFormat="1">
      <alignment vertical="center"/>
    </xf>
    <xf borderId="45" fillId="14" fontId="21" numFmtId="1" xfId="0" applyAlignment="1" applyBorder="1" applyFont="1" applyNumberFormat="1">
      <alignment vertical="center"/>
    </xf>
    <xf borderId="46" fillId="0" fontId="14" numFmtId="49" xfId="0" applyAlignment="1" applyBorder="1" applyFont="1" applyNumberFormat="1">
      <alignment horizontal="center" vertical="center"/>
    </xf>
    <xf borderId="47" fillId="0" fontId="32" numFmtId="0" xfId="0" applyAlignment="1" applyBorder="1" applyFont="1">
      <alignment horizontal="left" vertical="center"/>
    </xf>
    <xf borderId="48" fillId="0" fontId="33" numFmtId="0" xfId="0" applyAlignment="1" applyBorder="1" applyFont="1">
      <alignment vertical="center"/>
    </xf>
    <xf borderId="49" fillId="7" fontId="14" numFmtId="1" xfId="0" applyAlignment="1" applyBorder="1" applyFont="1" applyNumberFormat="1">
      <alignment horizontal="right" vertical="center"/>
    </xf>
    <xf borderId="46" fillId="7" fontId="14" numFmtId="1" xfId="0" applyBorder="1" applyFont="1" applyNumberFormat="1"/>
    <xf borderId="46" fillId="7" fontId="14" numFmtId="164" xfId="0" applyBorder="1" applyFont="1" applyNumberFormat="1"/>
    <xf borderId="46" fillId="7" fontId="14" numFmtId="165" xfId="0" applyBorder="1" applyFont="1" applyNumberFormat="1"/>
    <xf borderId="46" fillId="7" fontId="14" numFmtId="2" xfId="0" applyBorder="1" applyFont="1" applyNumberFormat="1"/>
    <xf borderId="46" fillId="7" fontId="14" numFmtId="165" xfId="0" applyAlignment="1" applyBorder="1" applyFont="1" applyNumberFormat="1">
      <alignment horizontal="right"/>
    </xf>
    <xf borderId="46" fillId="0" fontId="14" numFmtId="0" xfId="0" applyAlignment="1" applyBorder="1" applyFont="1">
      <alignment horizontal="center" vertical="center"/>
    </xf>
    <xf borderId="50" fillId="0" fontId="34" numFmtId="0" xfId="0" applyAlignment="1" applyBorder="1" applyFont="1">
      <alignment horizontal="left" vertical="center"/>
    </xf>
    <xf borderId="46" fillId="7" fontId="14" numFmtId="1" xfId="0" applyAlignment="1" applyBorder="1" applyFont="1" applyNumberFormat="1">
      <alignment horizontal="right" vertical="center"/>
    </xf>
    <xf borderId="46" fillId="7" fontId="14" numFmtId="0" xfId="0" applyBorder="1" applyFont="1"/>
    <xf borderId="51" fillId="0" fontId="14" numFmtId="49" xfId="0" applyAlignment="1" applyBorder="1" applyFont="1" applyNumberFormat="1">
      <alignment horizontal="center" vertical="center"/>
    </xf>
    <xf borderId="52" fillId="0" fontId="35" numFmtId="0" xfId="0" applyAlignment="1" applyBorder="1" applyFont="1">
      <alignment horizontal="left" vertical="center"/>
    </xf>
    <xf borderId="53" fillId="7" fontId="14" numFmtId="1" xfId="0" applyBorder="1" applyFont="1" applyNumberFormat="1"/>
    <xf borderId="53" fillId="7" fontId="14" numFmtId="164" xfId="0" applyBorder="1" applyFont="1" applyNumberFormat="1"/>
    <xf borderId="53" fillId="7" fontId="14" numFmtId="165" xfId="0" applyBorder="1" applyFont="1" applyNumberFormat="1"/>
    <xf borderId="53" fillId="7" fontId="14" numFmtId="165" xfId="0" applyAlignment="1" applyBorder="1" applyFont="1" applyNumberFormat="1">
      <alignment horizontal="right"/>
    </xf>
    <xf borderId="1" fillId="10" fontId="21" numFmtId="0" xfId="0" applyAlignment="1" applyBorder="1" applyFont="1">
      <alignment horizontal="right"/>
    </xf>
    <xf borderId="4" fillId="9" fontId="14" numFmtId="1" xfId="0" applyBorder="1" applyFont="1" applyNumberFormat="1"/>
    <xf borderId="4" fillId="9" fontId="14" numFmtId="0" xfId="0" applyBorder="1" applyFont="1"/>
    <xf borderId="4" fillId="11" fontId="14" numFmtId="165" xfId="0" applyBorder="1" applyFont="1" applyNumberFormat="1"/>
    <xf borderId="4" fillId="7" fontId="14" numFmtId="165" xfId="0" applyAlignment="1" applyBorder="1" applyFont="1" applyNumberFormat="1">
      <alignment horizontal="right"/>
    </xf>
    <xf borderId="4" fillId="7" fontId="14" numFmtId="165" xfId="0" applyBorder="1" applyFont="1" applyNumberFormat="1"/>
    <xf borderId="54" fillId="0" fontId="21" numFmtId="49" xfId="0" applyAlignment="1" applyBorder="1" applyFont="1" applyNumberFormat="1">
      <alignment horizontal="center" vertical="center"/>
    </xf>
    <xf borderId="19" fillId="14" fontId="21" numFmtId="0" xfId="0" applyAlignment="1" applyBorder="1" applyFont="1">
      <alignment vertical="center"/>
    </xf>
    <xf borderId="55" fillId="14" fontId="21" numFmtId="0" xfId="0" applyAlignment="1" applyBorder="1" applyFont="1">
      <alignment vertical="center"/>
    </xf>
    <xf borderId="55" fillId="14" fontId="21" numFmtId="1" xfId="0" applyAlignment="1" applyBorder="1" applyFont="1" applyNumberFormat="1">
      <alignment vertical="center"/>
    </xf>
    <xf borderId="55" fillId="14" fontId="21" numFmtId="2" xfId="0" applyAlignment="1" applyBorder="1" applyFont="1" applyNumberFormat="1">
      <alignment vertical="center"/>
    </xf>
    <xf borderId="15" fillId="14" fontId="21" numFmtId="1" xfId="0" applyAlignment="1" applyBorder="1" applyFont="1" applyNumberFormat="1">
      <alignment vertical="center"/>
    </xf>
    <xf borderId="56" fillId="0" fontId="36" numFmtId="0" xfId="0" applyAlignment="1" applyBorder="1" applyFont="1">
      <alignment horizontal="left" shrinkToFit="0" vertical="center" wrapText="1"/>
    </xf>
    <xf borderId="49" fillId="7" fontId="14" numFmtId="0" xfId="0" applyAlignment="1" applyBorder="1" applyFont="1">
      <alignment horizontal="right" vertical="center"/>
    </xf>
    <xf borderId="49" fillId="7" fontId="14" numFmtId="165" xfId="0" applyBorder="1" applyFont="1" applyNumberFormat="1"/>
    <xf borderId="49" fillId="7" fontId="14" numFmtId="165" xfId="0" applyAlignment="1" applyBorder="1" applyFont="1" applyNumberFormat="1">
      <alignment horizontal="right" vertical="center"/>
    </xf>
    <xf borderId="49" fillId="7" fontId="14" numFmtId="165" xfId="0" applyAlignment="1" applyBorder="1" applyFont="1" applyNumberFormat="1">
      <alignment horizontal="right"/>
    </xf>
    <xf borderId="57" fillId="0" fontId="37" numFmtId="0" xfId="0" applyAlignment="1" applyBorder="1" applyFont="1">
      <alignment horizontal="left" vertical="center"/>
    </xf>
    <xf borderId="46" fillId="7" fontId="14" numFmtId="0" xfId="0" applyAlignment="1" applyBorder="1" applyFont="1">
      <alignment horizontal="right" vertical="center"/>
    </xf>
    <xf borderId="46" fillId="7" fontId="14" numFmtId="165" xfId="0" applyAlignment="1" applyBorder="1" applyFont="1" applyNumberFormat="1">
      <alignment horizontal="right" vertical="center"/>
    </xf>
    <xf borderId="51" fillId="0" fontId="14" numFmtId="0" xfId="0" applyAlignment="1" applyBorder="1" applyFont="1">
      <alignment horizontal="center" vertical="center"/>
    </xf>
    <xf borderId="58" fillId="0" fontId="38" numFmtId="0" xfId="0" applyAlignment="1" applyBorder="1" applyFont="1">
      <alignment horizontal="left" vertical="center"/>
    </xf>
    <xf borderId="53" fillId="7" fontId="14" numFmtId="1" xfId="0" applyAlignment="1" applyBorder="1" applyFont="1" applyNumberFormat="1">
      <alignment horizontal="right" vertical="center"/>
    </xf>
    <xf borderId="53" fillId="7" fontId="14" numFmtId="0" xfId="0" applyAlignment="1" applyBorder="1" applyFont="1">
      <alignment horizontal="right" vertical="center"/>
    </xf>
    <xf borderId="53" fillId="7" fontId="14" numFmtId="165" xfId="0" applyAlignment="1" applyBorder="1" applyFont="1" applyNumberFormat="1">
      <alignment horizontal="right" vertical="center"/>
    </xf>
    <xf borderId="4" fillId="7" fontId="14" numFmtId="1" xfId="0" applyBorder="1" applyFont="1" applyNumberFormat="1"/>
    <xf borderId="4" fillId="7" fontId="14" numFmtId="0" xfId="0" applyBorder="1" applyFont="1"/>
    <xf borderId="4" fillId="7" fontId="14" numFmtId="2" xfId="0" applyBorder="1" applyFont="1" applyNumberFormat="1"/>
    <xf borderId="4" fillId="11" fontId="14" numFmtId="1" xfId="0" applyBorder="1" applyFont="1" applyNumberFormat="1"/>
    <xf borderId="1" fillId="10" fontId="21" numFmtId="0" xfId="0" applyAlignment="1" applyBorder="1" applyFont="1">
      <alignment horizontal="right" shrinkToFit="0" wrapText="1"/>
    </xf>
    <xf borderId="54" fillId="0" fontId="14" numFmtId="0" xfId="0" applyBorder="1" applyFont="1"/>
    <xf borderId="0" fillId="0" fontId="39" numFmtId="0" xfId="0" applyAlignment="1" applyFont="1">
      <alignment horizontal="left" vertical="center"/>
    </xf>
    <xf borderId="46" fillId="4" fontId="20" numFmtId="49" xfId="0" applyAlignment="1" applyBorder="1" applyFont="1" applyNumberFormat="1">
      <alignment horizontal="center" vertical="center"/>
    </xf>
    <xf borderId="59" fillId="4" fontId="20" numFmtId="0" xfId="0" applyAlignment="1" applyBorder="1" applyFont="1">
      <alignment shrinkToFit="0" vertical="center" wrapText="1"/>
    </xf>
    <xf borderId="60" fillId="4" fontId="20" numFmtId="0" xfId="0" applyAlignment="1" applyBorder="1" applyFont="1">
      <alignment shrinkToFit="0" vertical="center" wrapText="1"/>
    </xf>
    <xf borderId="60" fillId="4" fontId="40" numFmtId="1" xfId="0" applyAlignment="1" applyBorder="1" applyFont="1" applyNumberFormat="1">
      <alignment vertical="center"/>
    </xf>
    <xf borderId="60" fillId="4" fontId="20" numFmtId="1" xfId="0" applyAlignment="1" applyBorder="1" applyFont="1" applyNumberFormat="1">
      <alignment shrinkToFit="0" vertical="center" wrapText="1"/>
    </xf>
    <xf borderId="61" fillId="4" fontId="20" numFmtId="1" xfId="0" applyAlignment="1" applyBorder="1" applyFont="1" applyNumberFormat="1">
      <alignment horizontal="center" vertical="center"/>
    </xf>
    <xf borderId="46" fillId="0" fontId="21" numFmtId="49" xfId="0" applyAlignment="1" applyBorder="1" applyFont="1" applyNumberFormat="1">
      <alignment horizontal="center" vertical="center"/>
    </xf>
    <xf borderId="62" fillId="14" fontId="21" numFmtId="0" xfId="0" applyAlignment="1" applyBorder="1" applyFont="1">
      <alignment horizontal="left" vertical="center"/>
    </xf>
    <xf borderId="63" fillId="0" fontId="3" numFmtId="0" xfId="0" applyBorder="1" applyFont="1"/>
    <xf borderId="48" fillId="0" fontId="3" numFmtId="0" xfId="0" applyBorder="1" applyFont="1"/>
    <xf borderId="56" fillId="0" fontId="41" numFmtId="0" xfId="0" applyAlignment="1" applyBorder="1" applyFont="1">
      <alignment horizontal="left" vertical="center"/>
    </xf>
    <xf borderId="46" fillId="3" fontId="14" numFmtId="1" xfId="0" applyAlignment="1" applyBorder="1" applyFont="1" applyNumberFormat="1">
      <alignment horizontal="right"/>
    </xf>
    <xf borderId="46" fillId="3" fontId="14" numFmtId="164" xfId="0" applyAlignment="1" applyBorder="1" applyFont="1" applyNumberFormat="1">
      <alignment horizontal="right"/>
    </xf>
    <xf borderId="46" fillId="7" fontId="14" numFmtId="164" xfId="0" applyAlignment="1" applyBorder="1" applyFont="1" applyNumberFormat="1">
      <alignment horizontal="right" vertical="center"/>
    </xf>
    <xf borderId="64" fillId="8" fontId="14" numFmtId="1" xfId="0" applyAlignment="1" applyBorder="1" applyFont="1" applyNumberFormat="1">
      <alignment horizontal="center" vertical="center"/>
    </xf>
    <xf borderId="65" fillId="0" fontId="3" numFmtId="0" xfId="0" applyBorder="1" applyFont="1"/>
    <xf borderId="4" fillId="7" fontId="14" numFmtId="165" xfId="0" applyAlignment="1" applyBorder="1" applyFont="1" applyNumberFormat="1">
      <alignment horizontal="right" vertical="center"/>
    </xf>
    <xf borderId="30" fillId="0" fontId="21" numFmtId="49" xfId="0" applyAlignment="1" applyBorder="1" applyFont="1" applyNumberFormat="1">
      <alignment horizontal="center" vertical="center"/>
    </xf>
    <xf borderId="0" fillId="0" fontId="42" numFmtId="0" xfId="0" applyAlignment="1" applyFont="1">
      <alignment horizontal="left" shrinkToFit="0" vertical="center" wrapText="1"/>
    </xf>
    <xf borderId="15" fillId="14" fontId="43" numFmtId="0" xfId="0" applyAlignment="1" applyBorder="1" applyFont="1">
      <alignment horizontal="left" shrinkToFit="0" vertical="center" wrapText="1"/>
    </xf>
    <xf borderId="66" fillId="7" fontId="14" numFmtId="1" xfId="0" applyAlignment="1" applyBorder="1" applyFont="1" applyNumberFormat="1">
      <alignment horizontal="right"/>
    </xf>
    <xf borderId="66" fillId="7" fontId="14" numFmtId="165" xfId="0" applyBorder="1" applyFont="1" applyNumberFormat="1"/>
    <xf borderId="66" fillId="7" fontId="14" numFmtId="1" xfId="0" applyAlignment="1" applyBorder="1" applyFont="1" applyNumberFormat="1">
      <alignment horizontal="right" vertical="center"/>
    </xf>
    <xf borderId="66" fillId="7" fontId="14" numFmtId="0" xfId="0" applyAlignment="1" applyBorder="1" applyFont="1">
      <alignment horizontal="right" vertical="center"/>
    </xf>
    <xf borderId="66" fillId="7" fontId="14" numFmtId="165" xfId="0" applyAlignment="1" applyBorder="1" applyFont="1" applyNumberFormat="1">
      <alignment horizontal="right"/>
    </xf>
    <xf borderId="37" fillId="14" fontId="21" numFmtId="0" xfId="0" applyAlignment="1" applyBorder="1" applyFont="1">
      <alignment vertical="center"/>
    </xf>
    <xf borderId="67" fillId="14" fontId="21" numFmtId="0" xfId="0" applyAlignment="1" applyBorder="1" applyFont="1">
      <alignment vertical="center"/>
    </xf>
    <xf borderId="67" fillId="14" fontId="21" numFmtId="1" xfId="0" applyAlignment="1" applyBorder="1" applyFont="1" applyNumberFormat="1">
      <alignment vertical="center"/>
    </xf>
    <xf borderId="67" fillId="14" fontId="21" numFmtId="2" xfId="0" applyAlignment="1" applyBorder="1" applyFont="1" applyNumberFormat="1">
      <alignment vertical="center"/>
    </xf>
    <xf borderId="68" fillId="14" fontId="21" numFmtId="0" xfId="0" applyAlignment="1" applyBorder="1" applyFont="1">
      <alignment vertical="center"/>
    </xf>
    <xf borderId="49" fillId="14" fontId="21" numFmtId="1" xfId="0" applyAlignment="1" applyBorder="1" applyFont="1" applyNumberFormat="1">
      <alignment vertical="center"/>
    </xf>
    <xf borderId="46" fillId="6" fontId="14" numFmtId="0" xfId="0" applyBorder="1" applyFont="1"/>
    <xf borderId="46" fillId="7" fontId="14" numFmtId="1" xfId="0" applyAlignment="1" applyBorder="1" applyFont="1" applyNumberFormat="1">
      <alignment horizontal="right"/>
    </xf>
    <xf borderId="57" fillId="0" fontId="44" numFmtId="0" xfId="0" applyAlignment="1" applyBorder="1" applyFont="1">
      <alignment horizontal="left" shrinkToFit="0" wrapText="1"/>
    </xf>
    <xf borderId="46" fillId="7" fontId="14" numFmtId="0" xfId="0" applyAlignment="1" applyBorder="1" applyFont="1">
      <alignment horizontal="right"/>
    </xf>
    <xf borderId="57" fillId="0" fontId="45" numFmtId="0" xfId="0" applyAlignment="1" applyBorder="1" applyFont="1">
      <alignment horizontal="left" shrinkToFit="0" vertical="center" wrapText="1"/>
    </xf>
    <xf borderId="53" fillId="6" fontId="14" numFmtId="0" xfId="0" applyBorder="1" applyFont="1"/>
    <xf borderId="53" fillId="7" fontId="14" numFmtId="1" xfId="0" applyAlignment="1" applyBorder="1" applyFont="1" applyNumberFormat="1">
      <alignment horizontal="right"/>
    </xf>
    <xf borderId="4" fillId="9" fontId="14" numFmtId="1" xfId="0" applyAlignment="1" applyBorder="1" applyFont="1" applyNumberFormat="1">
      <alignment horizontal="right"/>
    </xf>
    <xf borderId="4" fillId="11" fontId="14" numFmtId="165" xfId="0" applyAlignment="1" applyBorder="1" applyFont="1" applyNumberFormat="1">
      <alignment horizontal="right"/>
    </xf>
    <xf borderId="4" fillId="7" fontId="14" numFmtId="1" xfId="0" applyAlignment="1" applyBorder="1" applyFont="1" applyNumberFormat="1">
      <alignment horizontal="right"/>
    </xf>
    <xf borderId="69" fillId="0" fontId="3" numFmtId="0" xfId="0" applyBorder="1" applyFont="1"/>
    <xf borderId="70" fillId="0" fontId="3" numFmtId="0" xfId="0" applyBorder="1" applyFont="1"/>
    <xf borderId="71" fillId="6" fontId="21" numFmtId="0" xfId="0" applyAlignment="1" applyBorder="1" applyFont="1">
      <alignment shrinkToFit="0" wrapText="1"/>
    </xf>
    <xf borderId="72" fillId="0" fontId="46" numFmtId="0" xfId="0" applyAlignment="1" applyBorder="1" applyFont="1">
      <alignment horizontal="left" vertical="center"/>
    </xf>
    <xf borderId="72" fillId="0" fontId="14" numFmtId="0" xfId="0" applyBorder="1" applyFont="1"/>
    <xf borderId="72" fillId="0" fontId="14" numFmtId="1" xfId="0" applyBorder="1" applyFont="1" applyNumberFormat="1"/>
    <xf borderId="73" fillId="0" fontId="14" numFmtId="1" xfId="0" applyBorder="1" applyFont="1" applyNumberFormat="1"/>
    <xf borderId="59" fillId="6" fontId="21" numFmtId="0" xfId="0" applyAlignment="1" applyBorder="1" applyFont="1">
      <alignment shrinkToFit="0" wrapText="1"/>
    </xf>
    <xf borderId="70" fillId="0" fontId="14" numFmtId="1" xfId="0" applyBorder="1" applyFont="1" applyNumberFormat="1"/>
    <xf borderId="62" fillId="4" fontId="20" numFmtId="0" xfId="0" applyAlignment="1" applyBorder="1" applyFont="1">
      <alignment horizontal="left" shrinkToFit="0" vertical="center" wrapText="1"/>
    </xf>
    <xf borderId="46" fillId="0" fontId="21" numFmtId="49" xfId="0" applyBorder="1" applyFont="1" applyNumberFormat="1"/>
    <xf borderId="11" fillId="14" fontId="47" numFmtId="0" xfId="0" applyAlignment="1" applyBorder="1" applyFont="1">
      <alignment horizontal="left" shrinkToFit="0" vertical="center" wrapText="1"/>
    </xf>
    <xf borderId="46" fillId="8" fontId="14" numFmtId="165" xfId="0" applyAlignment="1" applyBorder="1" applyFont="1" applyNumberFormat="1">
      <alignment horizontal="right"/>
    </xf>
    <xf borderId="46" fillId="8" fontId="14" numFmtId="167" xfId="0" applyAlignment="1" applyBorder="1" applyFont="1" applyNumberFormat="1">
      <alignment horizontal="right"/>
    </xf>
    <xf borderId="64" fillId="8" fontId="14" numFmtId="0" xfId="0" applyAlignment="1" applyBorder="1" applyFont="1">
      <alignment horizontal="right"/>
    </xf>
    <xf borderId="62" fillId="10" fontId="21" numFmtId="0" xfId="0" applyAlignment="1" applyBorder="1" applyFont="1">
      <alignment horizontal="right" shrinkToFit="0" wrapText="1"/>
    </xf>
    <xf borderId="46" fillId="9" fontId="14" numFmtId="1" xfId="0" applyAlignment="1" applyBorder="1" applyFont="1" applyNumberFormat="1">
      <alignment horizontal="right"/>
    </xf>
    <xf borderId="46" fillId="9" fontId="21" numFmtId="2" xfId="0" applyAlignment="1" applyBorder="1" applyFont="1" applyNumberFormat="1">
      <alignment horizontal="right"/>
    </xf>
    <xf borderId="46" fillId="9" fontId="21" numFmtId="1" xfId="0" applyAlignment="1" applyBorder="1" applyFont="1" applyNumberFormat="1">
      <alignment horizontal="right"/>
    </xf>
    <xf borderId="62" fillId="10" fontId="21" numFmtId="0" xfId="0" applyAlignment="1" applyBorder="1" applyFont="1">
      <alignment horizontal="right"/>
    </xf>
    <xf borderId="46" fillId="11" fontId="14" numFmtId="165" xfId="0" applyAlignment="1" applyBorder="1" applyFont="1" applyNumberFormat="1">
      <alignment horizontal="right"/>
    </xf>
    <xf borderId="46" fillId="9" fontId="14" numFmtId="2" xfId="0" applyAlignment="1" applyBorder="1" applyFont="1" applyNumberFormat="1">
      <alignment horizontal="right"/>
    </xf>
    <xf borderId="46" fillId="11" fontId="14" numFmtId="167" xfId="0" applyAlignment="1" applyBorder="1" applyFont="1" applyNumberFormat="1">
      <alignment horizontal="right"/>
    </xf>
    <xf borderId="74" fillId="10" fontId="20" numFmtId="0" xfId="0" applyAlignment="1" applyBorder="1" applyFont="1">
      <alignment horizontal="right" vertical="center"/>
    </xf>
    <xf borderId="75" fillId="0" fontId="3" numFmtId="0" xfId="0" applyBorder="1" applyFont="1"/>
    <xf borderId="76" fillId="0" fontId="3" numFmtId="0" xfId="0" applyBorder="1" applyFont="1"/>
    <xf borderId="74" fillId="6" fontId="21" numFmtId="0" xfId="0" applyAlignment="1" applyBorder="1" applyFont="1">
      <alignment horizontal="center" vertical="center"/>
    </xf>
    <xf borderId="77" fillId="10" fontId="21" numFmtId="1" xfId="0" applyAlignment="1" applyBorder="1" applyFont="1" applyNumberFormat="1">
      <alignment vertical="center"/>
    </xf>
    <xf borderId="78" fillId="10" fontId="21" numFmtId="0" xfId="0" applyAlignment="1" applyBorder="1" applyFont="1">
      <alignment vertical="center"/>
    </xf>
    <xf borderId="78" fillId="10" fontId="21" numFmtId="1" xfId="0" applyAlignment="1" applyBorder="1" applyFont="1" applyNumberFormat="1">
      <alignment vertical="center"/>
    </xf>
    <xf borderId="79" fillId="10" fontId="14" numFmtId="4" xfId="0" applyAlignment="1" applyBorder="1" applyFont="1" applyNumberFormat="1">
      <alignment horizontal="center" vertical="center"/>
    </xf>
    <xf borderId="74" fillId="3" fontId="21" numFmtId="0" xfId="0" applyAlignment="1" applyBorder="1" applyFont="1">
      <alignment horizontal="center" vertical="center"/>
    </xf>
    <xf borderId="1" fillId="10" fontId="14" numFmtId="0" xfId="0" applyAlignment="1" applyBorder="1" applyFont="1">
      <alignment horizontal="center" shrinkToFit="0" vertical="center" wrapText="1"/>
    </xf>
    <xf borderId="4" fillId="4" fontId="20" numFmtId="49" xfId="0" applyAlignment="1" applyBorder="1" applyFont="1" applyNumberFormat="1">
      <alignment horizontal="center" vertical="center"/>
    </xf>
    <xf borderId="19" fillId="15" fontId="20" numFmtId="0" xfId="0" applyAlignment="1" applyBorder="1" applyFill="1" applyFont="1">
      <alignment horizontal="left" vertical="center"/>
    </xf>
    <xf borderId="55" fillId="4" fontId="20" numFmtId="0" xfId="0" applyAlignment="1" applyBorder="1" applyFont="1">
      <alignment shrinkToFit="0" vertical="center" wrapText="1"/>
    </xf>
    <xf borderId="15" fillId="4" fontId="20" numFmtId="0" xfId="0" applyAlignment="1" applyBorder="1" applyFont="1">
      <alignment shrinkToFit="0" vertical="center" wrapText="1"/>
    </xf>
    <xf borderId="0" fillId="0" fontId="14" numFmtId="0" xfId="0" applyAlignment="1" applyFont="1">
      <alignment horizontal="right"/>
    </xf>
    <xf borderId="4" fillId="0" fontId="14" numFmtId="0" xfId="0" applyAlignment="1" applyBorder="1" applyFont="1">
      <alignment horizontal="right"/>
    </xf>
    <xf borderId="4" fillId="0" fontId="14" numFmtId="164" xfId="0" applyAlignment="1" applyBorder="1" applyFont="1" applyNumberFormat="1">
      <alignment horizontal="right"/>
    </xf>
    <xf borderId="4" fillId="3" fontId="14" numFmtId="164" xfId="0" applyAlignment="1" applyBorder="1" applyFont="1" applyNumberFormat="1">
      <alignment horizontal="right"/>
    </xf>
    <xf borderId="4" fillId="11" fontId="14" numFmtId="164" xfId="0" applyAlignment="1" applyBorder="1" applyFont="1" applyNumberFormat="1">
      <alignment horizontal="right"/>
    </xf>
    <xf borderId="4" fillId="9" fontId="14" numFmtId="165" xfId="0" applyAlignment="1" applyBorder="1" applyFont="1" applyNumberFormat="1">
      <alignment horizontal="right"/>
    </xf>
    <xf borderId="4" fillId="6" fontId="14" numFmtId="165" xfId="0" applyAlignment="1" applyBorder="1" applyFont="1" applyNumberFormat="1">
      <alignment horizontal="right"/>
    </xf>
    <xf borderId="4" fillId="3" fontId="14" numFmtId="165" xfId="0" applyAlignment="1" applyBorder="1" applyFont="1" applyNumberFormat="1">
      <alignment horizontal="right"/>
    </xf>
    <xf borderId="4" fillId="9" fontId="14" numFmtId="164" xfId="0" applyAlignment="1" applyBorder="1" applyFont="1" applyNumberFormat="1">
      <alignment horizontal="right"/>
    </xf>
    <xf borderId="4" fillId="0" fontId="14" numFmtId="164" xfId="0" applyAlignment="1" applyBorder="1" applyFont="1" applyNumberFormat="1">
      <alignment horizontal="center" vertical="center"/>
    </xf>
    <xf borderId="1" fillId="0" fontId="14" numFmtId="0" xfId="0" applyBorder="1" applyFont="1"/>
    <xf borderId="2" fillId="0" fontId="14" numFmtId="0" xfId="0" applyBorder="1" applyFont="1"/>
    <xf borderId="3" fillId="0" fontId="14" numFmtId="0" xfId="0" applyBorder="1" applyFont="1"/>
    <xf borderId="4" fillId="3" fontId="14" numFmtId="0" xfId="0" applyAlignment="1" applyBorder="1" applyFont="1">
      <alignment shrinkToFit="0" wrapText="1"/>
    </xf>
    <xf borderId="4" fillId="3" fontId="14" numFmtId="0" xfId="0" applyAlignment="1" applyBorder="1" applyFont="1">
      <alignment horizontal="right"/>
    </xf>
    <xf borderId="4" fillId="7" fontId="14" numFmtId="164" xfId="0" applyAlignment="1" applyBorder="1" applyFont="1" applyNumberFormat="1">
      <alignment horizontal="right"/>
    </xf>
    <xf borderId="4" fillId="3" fontId="14" numFmtId="164" xfId="0" applyAlignment="1" applyBorder="1" applyFont="1" applyNumberFormat="1">
      <alignment horizontal="center" vertical="center"/>
    </xf>
    <xf borderId="1" fillId="0" fontId="14" numFmtId="0" xfId="0" applyAlignment="1" applyBorder="1" applyFont="1">
      <alignment horizontal="center"/>
    </xf>
    <xf borderId="55" fillId="6" fontId="14" numFmtId="0" xfId="0" applyAlignment="1" applyBorder="1" applyFont="1">
      <alignment horizontal="center"/>
    </xf>
    <xf borderId="15" fillId="6" fontId="14" numFmtId="0" xfId="0" applyAlignment="1" applyBorder="1" applyFont="1">
      <alignment horizontal="center"/>
    </xf>
    <xf borderId="19" fillId="8" fontId="48" numFmtId="0" xfId="0" applyAlignment="1" applyBorder="1" applyFont="1">
      <alignment horizontal="right" vertical="center"/>
    </xf>
    <xf borderId="15" fillId="8" fontId="49" numFmtId="0" xfId="0" applyAlignment="1" applyBorder="1" applyFont="1">
      <alignment horizontal="right" vertical="center"/>
    </xf>
    <xf borderId="0" fillId="0" fontId="50" numFmtId="0" xfId="0" applyFont="1"/>
    <xf borderId="0" fillId="0" fontId="14" numFmtId="0" xfId="0" applyAlignment="1" applyFont="1">
      <alignment horizontal="center"/>
    </xf>
    <xf borderId="80" fillId="0" fontId="3" numFmtId="0" xfId="0" applyBorder="1" applyFont="1"/>
    <xf borderId="1" fillId="10" fontId="14" numFmtId="0" xfId="0" applyAlignment="1" applyBorder="1" applyFont="1">
      <alignment shrinkToFit="0" vertical="center" wrapText="1"/>
    </xf>
    <xf borderId="27" fillId="10" fontId="51" numFmtId="0" xfId="0" applyAlignment="1" applyBorder="1" applyFont="1">
      <alignment horizontal="center" shrinkToFit="0" vertical="center" wrapText="1"/>
    </xf>
    <xf borderId="4" fillId="10" fontId="14" numFmtId="0" xfId="0" applyAlignment="1" applyBorder="1" applyFont="1">
      <alignment shrinkToFit="0" vertical="center" wrapText="1"/>
    </xf>
    <xf borderId="4" fillId="10" fontId="51" numFmtId="0" xfId="0" applyAlignment="1" applyBorder="1" applyFont="1">
      <alignment shrinkToFit="0" wrapText="1"/>
    </xf>
    <xf borderId="19" fillId="15" fontId="14" numFmtId="0" xfId="0" applyBorder="1" applyFont="1"/>
    <xf borderId="81" fillId="15" fontId="14" numFmtId="0" xfId="0" applyAlignment="1" applyBorder="1" applyFont="1">
      <alignment horizontal="center"/>
    </xf>
    <xf borderId="11" fillId="15" fontId="14" numFmtId="0" xfId="0" applyBorder="1" applyFont="1"/>
    <xf borderId="15" fillId="15" fontId="14" numFmtId="0" xfId="0" applyBorder="1" applyFont="1"/>
    <xf borderId="82" fillId="0" fontId="50" numFmtId="0" xfId="0" applyBorder="1" applyFont="1"/>
    <xf borderId="4" fillId="0" fontId="50" numFmtId="0" xfId="0" applyBorder="1" applyFont="1"/>
    <xf borderId="4" fillId="0" fontId="14" numFmtId="2" xfId="0" applyBorder="1" applyFont="1" applyNumberFormat="1"/>
    <xf borderId="4" fillId="0" fontId="14" numFmtId="49" xfId="0" applyBorder="1" applyFont="1" applyNumberFormat="1"/>
    <xf borderId="2" fillId="0" fontId="14" numFmtId="0" xfId="0" applyAlignment="1" applyBorder="1" applyFont="1">
      <alignment horizontal="center"/>
    </xf>
    <xf borderId="0" fillId="0" fontId="52" numFmtId="0" xfId="0" applyFont="1"/>
    <xf borderId="55" fillId="4" fontId="53" numFmtId="0" xfId="0" applyAlignment="1" applyBorder="1" applyFont="1">
      <alignment shrinkToFit="0" vertical="center" wrapText="1"/>
    </xf>
    <xf borderId="15" fillId="4" fontId="54" numFmtId="0" xfId="0" applyAlignment="1" applyBorder="1" applyFont="1">
      <alignment shrinkToFit="0" vertical="center" wrapText="1"/>
    </xf>
    <xf borderId="1" fillId="0" fontId="55" numFmtId="0" xfId="0" applyBorder="1" applyFont="1"/>
    <xf borderId="2" fillId="0" fontId="56" numFmtId="0" xfId="0" applyBorder="1" applyFont="1"/>
    <xf borderId="3" fillId="0" fontId="57" numFmtId="0" xfId="0" applyBorder="1" applyFont="1"/>
    <xf borderId="31" fillId="0" fontId="14" numFmtId="0" xfId="0" applyAlignment="1" applyBorder="1" applyFont="1">
      <alignment horizontal="center"/>
    </xf>
    <xf borderId="80" fillId="0" fontId="14" numFmtId="0" xfId="0" applyAlignment="1" applyBorder="1" applyFont="1">
      <alignment horizontal="center"/>
    </xf>
    <xf borderId="83" fillId="6" fontId="14" numFmtId="0" xfId="0" applyAlignment="1" applyBorder="1" applyFont="1">
      <alignment horizontal="center"/>
    </xf>
    <xf borderId="19" fillId="8" fontId="58" numFmtId="0" xfId="0" applyAlignment="1" applyBorder="1" applyFont="1">
      <alignment horizontal="center"/>
    </xf>
    <xf borderId="19" fillId="4" fontId="20" numFmtId="0" xfId="0" applyAlignment="1" applyBorder="1" applyFont="1">
      <alignment horizontal="left" shrinkToFit="0" vertical="center" wrapText="1"/>
    </xf>
    <xf borderId="4" fillId="6" fontId="14" numFmtId="164" xfId="0" applyAlignment="1" applyBorder="1" applyFont="1" applyNumberFormat="1">
      <alignment horizontal="center" vertical="center"/>
    </xf>
    <xf borderId="55" fillId="4" fontId="20" numFmtId="0" xfId="0" applyAlignment="1" applyBorder="1" applyFont="1">
      <alignment horizontal="left" shrinkToFit="0" vertical="center" wrapText="1"/>
    </xf>
    <xf borderId="4" fillId="0" fontId="14" numFmtId="0" xfId="0" applyAlignment="1" applyBorder="1" applyFont="1">
      <alignment horizontal="center" vertical="center"/>
    </xf>
    <xf borderId="4" fillId="0" fontId="14" numFmtId="0" xfId="0" applyAlignment="1" applyBorder="1" applyFont="1">
      <alignment horizontal="left"/>
    </xf>
    <xf borderId="27" fillId="0" fontId="14" numFmtId="164" xfId="0" applyAlignment="1" applyBorder="1" applyFont="1" applyNumberFormat="1">
      <alignment horizontal="right"/>
    </xf>
    <xf borderId="0" fillId="0" fontId="59" numFmtId="0" xfId="0" applyAlignment="1" applyFont="1">
      <alignment horizontal="right"/>
    </xf>
    <xf borderId="31" fillId="0" fontId="14" numFmtId="0" xfId="0" applyBorder="1" applyFont="1"/>
    <xf borderId="0" fillId="0" fontId="59" numFmtId="0" xfId="0" applyFont="1"/>
    <xf borderId="4" fillId="3" fontId="14" numFmtId="0" xfId="0" applyAlignment="1" applyBorder="1" applyFont="1">
      <alignment horizontal="center" vertical="center"/>
    </xf>
    <xf borderId="4" fillId="3" fontId="14" numFmtId="0" xfId="0" applyAlignment="1" applyBorder="1" applyFont="1">
      <alignment horizontal="left"/>
    </xf>
    <xf borderId="36" fillId="3" fontId="14" numFmtId="164" xfId="0" applyAlignment="1" applyBorder="1" applyFont="1" applyNumberFormat="1">
      <alignment horizontal="right"/>
    </xf>
    <xf borderId="32" fillId="0" fontId="14" numFmtId="0" xfId="0" applyBorder="1" applyFont="1"/>
    <xf borderId="19" fillId="8" fontId="60" numFmtId="0" xfId="0" applyBorder="1" applyFont="1"/>
    <xf borderId="55" fillId="8" fontId="61" numFmtId="0" xfId="0" applyAlignment="1" applyBorder="1" applyFont="1">
      <alignment horizontal="right" vertical="center"/>
    </xf>
    <xf borderId="55" fillId="8" fontId="62" numFmtId="0" xfId="0" applyBorder="1" applyFont="1"/>
    <xf borderId="0" fillId="0" fontId="14" numFmtId="0" xfId="0" applyAlignment="1" applyFont="1">
      <alignment horizontal="left"/>
    </xf>
    <xf borderId="19" fillId="4" fontId="20" numFmtId="0" xfId="0" applyAlignment="1" applyBorder="1" applyFont="1">
      <alignment shrinkToFit="0" vertical="center" wrapText="1"/>
    </xf>
    <xf borderId="15" fillId="8" fontId="63" numFmtId="0" xfId="0" applyAlignment="1" applyBorder="1" applyFont="1">
      <alignment horizontal="right"/>
    </xf>
    <xf borderId="55" fillId="4" fontId="14" numFmtId="0" xfId="0" applyBorder="1" applyFont="1"/>
    <xf borderId="15" fillId="4" fontId="14" numFmtId="0" xfId="0" applyBorder="1" applyFont="1"/>
    <xf borderId="2" fillId="0" fontId="21" numFmtId="0" xfId="0" applyAlignment="1" applyBorder="1" applyFont="1">
      <alignment vertical="center"/>
    </xf>
    <xf borderId="4" fillId="6" fontId="14" numFmtId="164" xfId="0" applyAlignment="1" applyBorder="1" applyFont="1" applyNumberFormat="1">
      <alignment horizontal="right"/>
    </xf>
    <xf borderId="0" fillId="0" fontId="20" numFmtId="0" xfId="0" applyFont="1"/>
    <xf borderId="19" fillId="4" fontId="20" numFmtId="0" xfId="0" applyAlignment="1" applyBorder="1" applyFont="1">
      <alignment vertical="center"/>
    </xf>
    <xf borderId="19" fillId="4" fontId="20" numFmtId="0" xfId="0" applyAlignment="1" applyBorder="1" applyFont="1">
      <alignment horizontal="left" vertical="center"/>
    </xf>
    <xf borderId="0" fillId="0" fontId="64" numFmtId="0" xfId="0" applyFont="1"/>
    <xf borderId="4" fillId="3" fontId="14" numFmtId="0" xfId="0" applyBorder="1" applyFont="1"/>
    <xf borderId="2" fillId="0" fontId="21" numFmtId="0" xfId="0" applyAlignment="1" applyBorder="1" applyFont="1">
      <alignment horizontal="left" vertical="center"/>
    </xf>
    <xf borderId="4" fillId="5" fontId="14" numFmtId="0" xfId="0" applyAlignment="1" applyBorder="1" applyFont="1">
      <alignment horizontal="left"/>
    </xf>
    <xf borderId="4" fillId="5" fontId="14" numFmtId="0" xfId="0" applyAlignment="1" applyBorder="1" applyFont="1">
      <alignment horizontal="right"/>
    </xf>
    <xf borderId="19" fillId="4" fontId="20" numFmtId="49" xfId="0" applyAlignment="1" applyBorder="1" applyFont="1" applyNumberFormat="1">
      <alignment horizontal="left" vertical="center"/>
    </xf>
    <xf borderId="55" fillId="4" fontId="20" numFmtId="49" xfId="0" applyAlignment="1" applyBorder="1" applyFont="1" applyNumberFormat="1">
      <alignment horizontal="left" vertical="center"/>
    </xf>
    <xf borderId="4" fillId="8" fontId="14" numFmtId="165" xfId="0" applyAlignment="1" applyBorder="1" applyFont="1" applyNumberFormat="1">
      <alignment horizontal="right"/>
    </xf>
    <xf borderId="55" fillId="6" fontId="14" numFmtId="165" xfId="0" applyAlignment="1" applyBorder="1" applyFont="1" applyNumberFormat="1">
      <alignment horizontal="right"/>
    </xf>
    <xf borderId="19" fillId="8" fontId="65" numFmtId="0" xfId="0" applyAlignment="1" applyBorder="1" applyFont="1">
      <alignment horizontal="center" vertical="center"/>
    </xf>
    <xf borderId="83" fillId="8" fontId="14" numFmtId="0" xfId="0" applyBorder="1" applyFont="1"/>
    <xf borderId="4" fillId="4" fontId="20" numFmtId="0" xfId="0" applyAlignment="1" applyBorder="1" applyFont="1">
      <alignment horizontal="center" vertical="top"/>
    </xf>
    <xf borderId="55" fillId="4" fontId="20" numFmtId="0" xfId="0" applyAlignment="1" applyBorder="1" applyFont="1">
      <alignment horizontal="left" vertical="center"/>
    </xf>
    <xf borderId="19" fillId="8" fontId="66" numFmtId="0" xfId="0" applyAlignment="1" applyBorder="1" applyFont="1">
      <alignment horizontal="right"/>
    </xf>
    <xf borderId="0" fillId="0" fontId="14" numFmtId="0" xfId="0" applyAlignment="1" applyFont="1">
      <alignment horizontal="center" vertical="center"/>
    </xf>
    <xf borderId="4" fillId="0" fontId="14" numFmtId="167" xfId="0" applyBorder="1" applyFont="1" applyNumberFormat="1"/>
    <xf borderId="3" fillId="0" fontId="67" numFmtId="0" xfId="0" applyAlignment="1" applyBorder="1" applyFont="1">
      <alignment horizontal="right" vertical="center"/>
    </xf>
    <xf borderId="0" fillId="0" fontId="14" numFmtId="49" xfId="0" applyFont="1" applyNumberFormat="1"/>
    <xf borderId="1" fillId="4" fontId="20" numFmtId="0" xfId="0" applyAlignment="1" applyBorder="1" applyFont="1">
      <alignment horizontal="center" shrinkToFit="0" vertical="center" wrapText="1"/>
    </xf>
    <xf borderId="4" fillId="0" fontId="14" numFmtId="1" xfId="0" applyBorder="1" applyFont="1" applyNumberFormat="1"/>
    <xf borderId="15" fillId="4" fontId="14" numFmtId="4" xfId="0" applyBorder="1" applyFont="1" applyNumberFormat="1"/>
  </cellXfs>
  <cellStyles count="1">
    <cellStyle xfId="0" name="Normal" builtinId="0"/>
  </cellStyles>
  <dxfs count="0"/>
</styleSheet>
</file>

<file path=xl/_rels/workbook.xml.rels><?xml version="1.0" encoding="UTF-8" standalone="yes"?><Relationships xmlns="http://schemas.openxmlformats.org/package/2006/relationships"><Relationship Id="rId40" Type="http://schemas.openxmlformats.org/officeDocument/2006/relationships/worksheet" Target="worksheets/sheet37.xml"/><Relationship Id="rId20" Type="http://schemas.openxmlformats.org/officeDocument/2006/relationships/worksheet" Target="worksheets/sheet17.xml"/><Relationship Id="rId41" Type="http://schemas.openxmlformats.org/officeDocument/2006/relationships/worksheet" Target="worksheets/sheet38.xml"/><Relationship Id="rId22" Type="http://schemas.openxmlformats.org/officeDocument/2006/relationships/worksheet" Target="worksheets/sheet19.xml"/><Relationship Id="rId21" Type="http://schemas.openxmlformats.org/officeDocument/2006/relationships/worksheet" Target="worksheets/sheet18.xml"/><Relationship Id="rId24" Type="http://schemas.openxmlformats.org/officeDocument/2006/relationships/worksheet" Target="worksheets/sheet21.xml"/><Relationship Id="rId23" Type="http://schemas.openxmlformats.org/officeDocument/2006/relationships/worksheet" Target="worksheets/sheet20.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26" Type="http://schemas.openxmlformats.org/officeDocument/2006/relationships/worksheet" Target="worksheets/sheet23.xml"/><Relationship Id="rId25" Type="http://schemas.openxmlformats.org/officeDocument/2006/relationships/worksheet" Target="worksheets/sheet22.xml"/><Relationship Id="rId28" Type="http://schemas.openxmlformats.org/officeDocument/2006/relationships/worksheet" Target="worksheets/sheet25.xml"/><Relationship Id="rId27" Type="http://schemas.openxmlformats.org/officeDocument/2006/relationships/worksheet" Target="worksheets/sheet24.xml"/><Relationship Id="rId5" Type="http://schemas.openxmlformats.org/officeDocument/2006/relationships/worksheet" Target="worksheets/sheet2.xml"/><Relationship Id="rId6" Type="http://schemas.openxmlformats.org/officeDocument/2006/relationships/worksheet" Target="worksheets/sheet3.xml"/><Relationship Id="rId29" Type="http://schemas.openxmlformats.org/officeDocument/2006/relationships/worksheet" Target="worksheets/sheet26.xml"/><Relationship Id="rId7" Type="http://schemas.openxmlformats.org/officeDocument/2006/relationships/worksheet" Target="worksheets/sheet4.xml"/><Relationship Id="rId8" Type="http://schemas.openxmlformats.org/officeDocument/2006/relationships/worksheet" Target="worksheets/sheet5.xml"/><Relationship Id="rId31" Type="http://schemas.openxmlformats.org/officeDocument/2006/relationships/worksheet" Target="worksheets/sheet28.xml"/><Relationship Id="rId30" Type="http://schemas.openxmlformats.org/officeDocument/2006/relationships/worksheet" Target="worksheets/sheet27.xml"/><Relationship Id="rId11" Type="http://schemas.openxmlformats.org/officeDocument/2006/relationships/worksheet" Target="worksheets/sheet8.xml"/><Relationship Id="rId33" Type="http://schemas.openxmlformats.org/officeDocument/2006/relationships/worksheet" Target="worksheets/sheet30.xml"/><Relationship Id="rId10" Type="http://schemas.openxmlformats.org/officeDocument/2006/relationships/worksheet" Target="worksheets/sheet7.xml"/><Relationship Id="rId32" Type="http://schemas.openxmlformats.org/officeDocument/2006/relationships/worksheet" Target="worksheets/sheet29.xml"/><Relationship Id="rId13" Type="http://schemas.openxmlformats.org/officeDocument/2006/relationships/worksheet" Target="worksheets/sheet10.xml"/><Relationship Id="rId35" Type="http://schemas.openxmlformats.org/officeDocument/2006/relationships/worksheet" Target="worksheets/sheet32.xml"/><Relationship Id="rId12" Type="http://schemas.openxmlformats.org/officeDocument/2006/relationships/worksheet" Target="worksheets/sheet9.xml"/><Relationship Id="rId34" Type="http://schemas.openxmlformats.org/officeDocument/2006/relationships/worksheet" Target="worksheets/sheet31.xml"/><Relationship Id="rId15" Type="http://schemas.openxmlformats.org/officeDocument/2006/relationships/worksheet" Target="worksheets/sheet12.xml"/><Relationship Id="rId37" Type="http://schemas.openxmlformats.org/officeDocument/2006/relationships/worksheet" Target="worksheets/sheet34.xml"/><Relationship Id="rId14" Type="http://schemas.openxmlformats.org/officeDocument/2006/relationships/worksheet" Target="worksheets/sheet11.xml"/><Relationship Id="rId36" Type="http://schemas.openxmlformats.org/officeDocument/2006/relationships/worksheet" Target="worksheets/sheet33.xml"/><Relationship Id="rId17" Type="http://schemas.openxmlformats.org/officeDocument/2006/relationships/worksheet" Target="worksheets/sheet14.xml"/><Relationship Id="rId39" Type="http://schemas.openxmlformats.org/officeDocument/2006/relationships/worksheet" Target="worksheets/sheet36.xml"/><Relationship Id="rId16" Type="http://schemas.openxmlformats.org/officeDocument/2006/relationships/worksheet" Target="worksheets/sheet13.xml"/><Relationship Id="rId38" Type="http://schemas.openxmlformats.org/officeDocument/2006/relationships/worksheet" Target="worksheets/sheet35.xml"/><Relationship Id="rId19" Type="http://schemas.openxmlformats.org/officeDocument/2006/relationships/worksheet" Target="worksheets/sheet16.xml"/><Relationship Id="rId18" Type="http://schemas.openxmlformats.org/officeDocument/2006/relationships/worksheet" Target="worksheets/sheet15.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9</xdr:col>
      <xdr:colOff>381000</xdr:colOff>
      <xdr:row>0</xdr:row>
      <xdr:rowOff>0</xdr:rowOff>
    </xdr:from>
    <xdr:ext cx="2466975" cy="1057275"/>
    <xdr:pic>
      <xdr:nvPicPr>
        <xdr:cNvPr id="0" name="image1.jp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114300</xdr:colOff>
      <xdr:row>3</xdr:row>
      <xdr:rowOff>104775</xdr:rowOff>
    </xdr:from>
    <xdr:ext cx="771525" cy="238125"/>
    <xdr:sp>
      <xdr:nvSpPr>
        <xdr:cNvPr id="3" name="Shape 3"/>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952500</xdr:colOff>
      <xdr:row>3</xdr:row>
      <xdr:rowOff>95250</xdr:rowOff>
    </xdr:from>
    <xdr:ext cx="771525" cy="238125"/>
    <xdr:sp>
      <xdr:nvSpPr>
        <xdr:cNvPr id="4" name="Shape 4"/>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oneCellAnchor>
    <xdr:from>
      <xdr:col>4</xdr:col>
      <xdr:colOff>1781175</xdr:colOff>
      <xdr:row>3</xdr:row>
      <xdr:rowOff>95250</xdr:rowOff>
    </xdr:from>
    <xdr:ext cx="971550" cy="247650"/>
    <xdr:sp>
      <xdr:nvSpPr>
        <xdr:cNvPr id="5" name="Shape 5"/>
        <xdr:cNvSpPr/>
      </xdr:nvSpPr>
      <xdr:spPr>
        <a:xfrm>
          <a:off x="4864988" y="3660938"/>
          <a:ext cx="962025" cy="238125"/>
        </a:xfrm>
        <a:prstGeom prst="roundRect">
          <a:avLst>
            <a:gd fmla="val 16667" name="adj"/>
          </a:avLst>
        </a:prstGeom>
        <a:solidFill>
          <a:schemeClr val="accent1"/>
        </a:solidFill>
        <a:ln>
          <a:noFill/>
        </a:ln>
        <a:effectLst>
          <a:outerShdw sx="1000" rotWithShape="0" algn="ctr" sy="1000">
            <a:srgbClr val="000000"/>
          </a:outerShdw>
        </a:effectLst>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b="1" lang="en-US" sz="1100">
              <a:solidFill>
                <a:schemeClr val="lt1"/>
              </a:solidFill>
              <a:latin typeface="Calibri"/>
              <a:ea typeface="Calibri"/>
              <a:cs typeface="Calibri"/>
              <a:sym typeface="Calibri"/>
            </a:rPr>
            <a:t>Import XML</a:t>
          </a:r>
          <a:endParaRPr b="1" sz="1100"/>
        </a:p>
      </xdr:txBody>
    </xdr:sp>
    <xdr:clientData fLocksWithSheet="0"/>
  </xdr:oneCellAnchor>
</xdr:wsD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76200</xdr:colOff>
      <xdr:row>6</xdr:row>
      <xdr:rowOff>66675</xdr:rowOff>
    </xdr:from>
    <xdr:ext cx="771525" cy="238125"/>
    <xdr:sp>
      <xdr:nvSpPr>
        <xdr:cNvPr id="6" name="Shape 6"/>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914400</xdr:colOff>
      <xdr:row>6</xdr:row>
      <xdr:rowOff>57150</xdr:rowOff>
    </xdr:from>
    <xdr:ext cx="771525" cy="238125"/>
    <xdr:sp>
      <xdr:nvSpPr>
        <xdr:cNvPr id="7" name="Shape 7"/>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457200</xdr:colOff>
      <xdr:row>5</xdr:row>
      <xdr:rowOff>66675</xdr:rowOff>
    </xdr:from>
    <xdr:ext cx="657225" cy="257175"/>
    <xdr:sp>
      <xdr:nvSpPr>
        <xdr:cNvPr id="8" name="Shape 8"/>
        <xdr:cNvSpPr/>
      </xdr:nvSpPr>
      <xdr:spPr>
        <a:xfrm>
          <a:off x="5022150" y="3656175"/>
          <a:ext cx="6477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wsD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6</xdr:row>
      <xdr:rowOff>47625</xdr:rowOff>
    </xdr:from>
    <xdr:ext cx="771525" cy="247650"/>
    <xdr:sp>
      <xdr:nvSpPr>
        <xdr:cNvPr id="9" name="Shape 9"/>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857250</xdr:colOff>
      <xdr:row>6</xdr:row>
      <xdr:rowOff>47625</xdr:rowOff>
    </xdr:from>
    <xdr:ext cx="771525" cy="247650"/>
    <xdr:sp>
      <xdr:nvSpPr>
        <xdr:cNvPr id="10" name="Shape 10"/>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oneCellAnchor>
    <xdr:from>
      <xdr:col>13</xdr:col>
      <xdr:colOff>114300</xdr:colOff>
      <xdr:row>58</xdr:row>
      <xdr:rowOff>38100</xdr:rowOff>
    </xdr:from>
    <xdr:ext cx="2133600" cy="352425"/>
    <xdr:sp>
      <xdr:nvSpPr>
        <xdr:cNvPr id="11" name="Shape 11"/>
        <xdr:cNvSpPr/>
      </xdr:nvSpPr>
      <xdr:spPr>
        <a:xfrm>
          <a:off x="4283963" y="3608550"/>
          <a:ext cx="2124075" cy="342900"/>
        </a:xfrm>
        <a:prstGeom prst="roundRect">
          <a:avLst>
            <a:gd fmla="val 16667" name="adj"/>
          </a:avLst>
        </a:prstGeom>
        <a:solidFill>
          <a:srgbClr val="9B2D2A"/>
        </a:solidFill>
        <a:ln cap="flat" cmpd="sng" w="12700">
          <a:solidFill>
            <a:srgbClr val="42719B"/>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Add Notes</a:t>
          </a:r>
          <a:endParaRPr sz="1400"/>
        </a:p>
      </xdr:txBody>
    </xdr:sp>
    <xdr:clientData fLocksWithSheet="0"/>
  </xdr:oneCellAnchor>
  <xdr:oneCellAnchor>
    <xdr:from>
      <xdr:col>13</xdr:col>
      <xdr:colOff>114300</xdr:colOff>
      <xdr:row>59</xdr:row>
      <xdr:rowOff>38100</xdr:rowOff>
    </xdr:from>
    <xdr:ext cx="2133600" cy="352425"/>
    <xdr:sp>
      <xdr:nvSpPr>
        <xdr:cNvPr id="12" name="Shape 12"/>
        <xdr:cNvSpPr/>
      </xdr:nvSpPr>
      <xdr:spPr>
        <a:xfrm>
          <a:off x="4283963" y="3608550"/>
          <a:ext cx="2124075" cy="342900"/>
        </a:xfrm>
        <a:prstGeom prst="roundRect">
          <a:avLst>
            <a:gd fmla="val 16667" name="adj"/>
          </a:avLst>
        </a:prstGeom>
        <a:solidFill>
          <a:srgbClr val="9B2D2A"/>
        </a:solidFill>
        <a:ln cap="flat" cmpd="sng" w="12700">
          <a:solidFill>
            <a:srgbClr val="42719B"/>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Add Notes</a:t>
          </a:r>
          <a:endParaRPr sz="1400"/>
        </a:p>
      </xdr:txBody>
    </xdr:sp>
    <xdr:clientData fLocksWithSheet="0"/>
  </xdr:oneCellAnchor>
  <xdr:oneCellAnchor>
    <xdr:from>
      <xdr:col>13</xdr:col>
      <xdr:colOff>114300</xdr:colOff>
      <xdr:row>60</xdr:row>
      <xdr:rowOff>38100</xdr:rowOff>
    </xdr:from>
    <xdr:ext cx="2133600" cy="352425"/>
    <xdr:sp>
      <xdr:nvSpPr>
        <xdr:cNvPr id="13" name="Shape 13"/>
        <xdr:cNvSpPr/>
      </xdr:nvSpPr>
      <xdr:spPr>
        <a:xfrm>
          <a:off x="4283963" y="3608550"/>
          <a:ext cx="2124075" cy="342900"/>
        </a:xfrm>
        <a:prstGeom prst="roundRect">
          <a:avLst>
            <a:gd fmla="val 16667" name="adj"/>
          </a:avLst>
        </a:prstGeom>
        <a:solidFill>
          <a:srgbClr val="9B2D2A"/>
        </a:solidFill>
        <a:ln cap="flat" cmpd="sng" w="12700">
          <a:solidFill>
            <a:srgbClr val="42719B"/>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Add Notes</a:t>
          </a:r>
          <a:endParaRPr sz="1400"/>
        </a:p>
      </xdr:txBody>
    </xdr:sp>
    <xdr:clientData fLocksWithSheet="0"/>
  </xdr:oneCellAnchor>
  <xdr:oneCellAnchor>
    <xdr:from>
      <xdr:col>13</xdr:col>
      <xdr:colOff>114300</xdr:colOff>
      <xdr:row>61</xdr:row>
      <xdr:rowOff>38100</xdr:rowOff>
    </xdr:from>
    <xdr:ext cx="2133600" cy="352425"/>
    <xdr:sp>
      <xdr:nvSpPr>
        <xdr:cNvPr id="14" name="Shape 14"/>
        <xdr:cNvSpPr/>
      </xdr:nvSpPr>
      <xdr:spPr>
        <a:xfrm>
          <a:off x="4283963" y="3608550"/>
          <a:ext cx="2124075" cy="342900"/>
        </a:xfrm>
        <a:prstGeom prst="roundRect">
          <a:avLst>
            <a:gd fmla="val 16667" name="adj"/>
          </a:avLst>
        </a:prstGeom>
        <a:solidFill>
          <a:srgbClr val="9B2D2A"/>
        </a:solidFill>
        <a:ln cap="flat" cmpd="sng" w="12700">
          <a:solidFill>
            <a:srgbClr val="42719B"/>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Add Notes</a:t>
          </a:r>
          <a:endParaRPr sz="1400"/>
        </a:p>
      </xdr:txBody>
    </xdr:sp>
    <xdr:clientData fLocksWithSheet="0"/>
  </xdr:oneCellAnchor>
</xdr:wsD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15" name="Shape 1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38100</xdr:rowOff>
    </xdr:from>
    <xdr:ext cx="628650" cy="219075"/>
    <xdr:sp>
      <xdr:nvSpPr>
        <xdr:cNvPr id="16" name="Shape 16"/>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66675</xdr:rowOff>
    </xdr:from>
    <xdr:ext cx="771525" cy="257175"/>
    <xdr:sp>
      <xdr:nvSpPr>
        <xdr:cNvPr id="17" name="Shape 17"/>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838200</xdr:colOff>
      <xdr:row>6</xdr:row>
      <xdr:rowOff>66675</xdr:rowOff>
    </xdr:from>
    <xdr:ext cx="771525" cy="257175"/>
    <xdr:sp>
      <xdr:nvSpPr>
        <xdr:cNvPr id="18" name="Shape 18"/>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161925</xdr:colOff>
      <xdr:row>13</xdr:row>
      <xdr:rowOff>47625</xdr:rowOff>
    </xdr:from>
    <xdr:ext cx="485775" cy="190500"/>
    <xdr:sp>
      <xdr:nvSpPr>
        <xdr:cNvPr id="19" name="Shape 19"/>
        <xdr:cNvSpPr/>
      </xdr:nvSpPr>
      <xdr:spPr>
        <a:xfrm>
          <a:off x="5107875" y="3689513"/>
          <a:ext cx="476250" cy="1809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47625</xdr:rowOff>
    </xdr:from>
    <xdr:ext cx="619125" cy="190500"/>
    <xdr:sp>
      <xdr:nvSpPr>
        <xdr:cNvPr id="20" name="Shape 20"/>
        <xdr:cNvSpPr/>
      </xdr:nvSpPr>
      <xdr:spPr>
        <a:xfrm>
          <a:off x="5041200" y="3689513"/>
          <a:ext cx="609600" cy="1809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161925</xdr:colOff>
      <xdr:row>6</xdr:row>
      <xdr:rowOff>85725</xdr:rowOff>
    </xdr:from>
    <xdr:ext cx="619125" cy="228600"/>
    <xdr:sp>
      <xdr:nvSpPr>
        <xdr:cNvPr id="21" name="Shape 21"/>
        <xdr:cNvSpPr/>
      </xdr:nvSpPr>
      <xdr:spPr>
        <a:xfrm>
          <a:off x="5041200" y="3670463"/>
          <a:ext cx="609600" cy="219075"/>
        </a:xfrm>
        <a:prstGeom prst="roundRect">
          <a:avLst>
            <a:gd fmla="val 16667" name="adj"/>
          </a:avLst>
        </a:prstGeom>
        <a:gradFill>
          <a:gsLst>
            <a:gs pos="0">
              <a:srgbClr val="70A5DA"/>
            </a:gs>
            <a:gs pos="50000">
              <a:srgbClr val="539BDB"/>
            </a:gs>
            <a:gs pos="100000">
              <a:srgbClr val="4288C8"/>
            </a:gs>
          </a:gsLst>
          <a:lin ang="5400000" scaled="0"/>
        </a:gra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Home</a:t>
          </a:r>
          <a:endParaRPr sz="1400"/>
        </a:p>
      </xdr:txBody>
    </xdr:sp>
    <xdr:clientData fLocksWithSheet="0"/>
  </xdr:oneCellAnchor>
  <xdr:oneCellAnchor>
    <xdr:from>
      <xdr:col>5</xdr:col>
      <xdr:colOff>838200</xdr:colOff>
      <xdr:row>6</xdr:row>
      <xdr:rowOff>85725</xdr:rowOff>
    </xdr:from>
    <xdr:ext cx="704850" cy="238125"/>
    <xdr:sp>
      <xdr:nvSpPr>
        <xdr:cNvPr id="22" name="Shape 22"/>
        <xdr:cNvSpPr/>
      </xdr:nvSpPr>
      <xdr:spPr>
        <a:xfrm>
          <a:off x="4998338" y="3665700"/>
          <a:ext cx="695325" cy="228600"/>
        </a:xfrm>
        <a:prstGeom prst="roundRect">
          <a:avLst>
            <a:gd fmla="val 16667" name="adj"/>
          </a:avLst>
        </a:prstGeom>
        <a:gradFill>
          <a:gsLst>
            <a:gs pos="0">
              <a:srgbClr val="70A5DA"/>
            </a:gs>
            <a:gs pos="50000">
              <a:srgbClr val="539BDB"/>
            </a:gs>
            <a:gs pos="100000">
              <a:srgbClr val="4288C8"/>
            </a:gs>
          </a:gsLst>
          <a:lin ang="5400000" scaled="0"/>
        </a:gra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Validate</a:t>
          </a:r>
          <a:endParaRPr sz="1400"/>
        </a:p>
      </xdr:txBody>
    </xdr:sp>
    <xdr:clientData fLocksWithSheet="0"/>
  </xdr:oneCellAnchor>
</xdr:wsD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23" name="Shape 23"/>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38100</xdr:rowOff>
    </xdr:from>
    <xdr:ext cx="628650" cy="219075"/>
    <xdr:sp>
      <xdr:nvSpPr>
        <xdr:cNvPr id="24" name="Shape 24"/>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38100</xdr:rowOff>
    </xdr:from>
    <xdr:ext cx="771525" cy="247650"/>
    <xdr:sp>
      <xdr:nvSpPr>
        <xdr:cNvPr id="25" name="Shape 25"/>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847725</xdr:colOff>
      <xdr:row>6</xdr:row>
      <xdr:rowOff>28575</xdr:rowOff>
    </xdr:from>
    <xdr:ext cx="771525" cy="247650"/>
    <xdr:sp>
      <xdr:nvSpPr>
        <xdr:cNvPr id="26" name="Shape 26"/>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27" name="Shape 27"/>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704850</xdr:colOff>
      <xdr:row>13</xdr:row>
      <xdr:rowOff>38100</xdr:rowOff>
    </xdr:from>
    <xdr:ext cx="628650" cy="228600"/>
    <xdr:sp>
      <xdr:nvSpPr>
        <xdr:cNvPr id="28" name="Shape 28"/>
        <xdr:cNvSpPr/>
      </xdr:nvSpPr>
      <xdr:spPr>
        <a:xfrm>
          <a:off x="5036438" y="3670463"/>
          <a:ext cx="619125" cy="2190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38100</xdr:colOff>
      <xdr:row>6</xdr:row>
      <xdr:rowOff>57150</xdr:rowOff>
    </xdr:from>
    <xdr:ext cx="771525" cy="247650"/>
    <xdr:sp>
      <xdr:nvSpPr>
        <xdr:cNvPr id="29" name="Shape 29"/>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885825</xdr:colOff>
      <xdr:row>6</xdr:row>
      <xdr:rowOff>47625</xdr:rowOff>
    </xdr:from>
    <xdr:ext cx="771525" cy="247650"/>
    <xdr:sp>
      <xdr:nvSpPr>
        <xdr:cNvPr id="30" name="Shape 30"/>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95250</xdr:colOff>
      <xdr:row>13</xdr:row>
      <xdr:rowOff>38100</xdr:rowOff>
    </xdr:from>
    <xdr:ext cx="638175" cy="219075"/>
    <xdr:sp>
      <xdr:nvSpPr>
        <xdr:cNvPr id="31" name="Shape 31"/>
        <xdr:cNvSpPr/>
      </xdr:nvSpPr>
      <xdr:spPr>
        <a:xfrm>
          <a:off x="5031675" y="3675225"/>
          <a:ext cx="628650"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4</xdr:col>
      <xdr:colOff>838200</xdr:colOff>
      <xdr:row>13</xdr:row>
      <xdr:rowOff>47625</xdr:rowOff>
    </xdr:from>
    <xdr:ext cx="638175" cy="219075"/>
    <xdr:sp>
      <xdr:nvSpPr>
        <xdr:cNvPr id="32" name="Shape 32"/>
        <xdr:cNvSpPr/>
      </xdr:nvSpPr>
      <xdr:spPr>
        <a:xfrm>
          <a:off x="5031675" y="3675225"/>
          <a:ext cx="628650"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4</xdr:col>
      <xdr:colOff>161925</xdr:colOff>
      <xdr:row>6</xdr:row>
      <xdr:rowOff>76200</xdr:rowOff>
    </xdr:from>
    <xdr:ext cx="838200" cy="228600"/>
    <xdr:sp>
      <xdr:nvSpPr>
        <xdr:cNvPr id="33" name="Shape 33"/>
        <xdr:cNvSpPr/>
      </xdr:nvSpPr>
      <xdr:spPr>
        <a:xfrm>
          <a:off x="4931663" y="3670463"/>
          <a:ext cx="828675" cy="219075"/>
        </a:xfrm>
        <a:prstGeom prst="roundRect">
          <a:avLst>
            <a:gd fmla="val 16667" name="adj"/>
          </a:avLst>
        </a:prstGeom>
        <a:solidFill>
          <a:srgbClr val="5B9BD5"/>
        </a:solidFill>
        <a:ln cap="flat" cmpd="sng" w="9525">
          <a:solidFill>
            <a:srgbClr val="5B9BD5"/>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Home</a:t>
          </a:r>
          <a:endParaRPr sz="1400"/>
        </a:p>
      </xdr:txBody>
    </xdr:sp>
    <xdr:clientData fLocksWithSheet="0"/>
  </xdr:oneCellAnchor>
  <xdr:oneCellAnchor>
    <xdr:from>
      <xdr:col>4</xdr:col>
      <xdr:colOff>1104900</xdr:colOff>
      <xdr:row>6</xdr:row>
      <xdr:rowOff>76200</xdr:rowOff>
    </xdr:from>
    <xdr:ext cx="838200" cy="228600"/>
    <xdr:sp>
      <xdr:nvSpPr>
        <xdr:cNvPr id="34" name="Shape 34"/>
        <xdr:cNvSpPr/>
      </xdr:nvSpPr>
      <xdr:spPr>
        <a:xfrm>
          <a:off x="4931663" y="3670463"/>
          <a:ext cx="828675" cy="219075"/>
        </a:xfrm>
        <a:prstGeom prst="roundRect">
          <a:avLst>
            <a:gd fmla="val 16667" name="adj"/>
          </a:avLst>
        </a:prstGeom>
        <a:solidFill>
          <a:srgbClr val="5B9BD5"/>
        </a:solidFill>
        <a:ln cap="flat" cmpd="sng" w="9525">
          <a:solidFill>
            <a:srgbClr val="5B9BD5"/>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Validate</a:t>
          </a:r>
          <a:endParaRPr sz="1400"/>
        </a:p>
      </xdr:txBody>
    </xdr:sp>
    <xdr:clientData fLocksWithSheet="0"/>
  </xdr:oneCellAnchor>
</xdr:wsDr>
</file>

<file path=xl/drawings/drawing1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35" name="Shape 3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704850</xdr:colOff>
      <xdr:row>13</xdr:row>
      <xdr:rowOff>38100</xdr:rowOff>
    </xdr:from>
    <xdr:ext cx="628650" cy="219075"/>
    <xdr:sp>
      <xdr:nvSpPr>
        <xdr:cNvPr id="36" name="Shape 36"/>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38125"/>
    <xdr:sp>
      <xdr:nvSpPr>
        <xdr:cNvPr id="37" name="Shape 37"/>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847725</xdr:colOff>
      <xdr:row>6</xdr:row>
      <xdr:rowOff>66675</xdr:rowOff>
    </xdr:from>
    <xdr:ext cx="771525" cy="238125"/>
    <xdr:sp>
      <xdr:nvSpPr>
        <xdr:cNvPr id="38" name="Shape 38"/>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28575</xdr:colOff>
      <xdr:row>13</xdr:row>
      <xdr:rowOff>38100</xdr:rowOff>
    </xdr:from>
    <xdr:ext cx="628650" cy="219075"/>
    <xdr:sp>
      <xdr:nvSpPr>
        <xdr:cNvPr id="39" name="Shape 39"/>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714375</xdr:colOff>
      <xdr:row>13</xdr:row>
      <xdr:rowOff>38100</xdr:rowOff>
    </xdr:from>
    <xdr:ext cx="628650" cy="219075"/>
    <xdr:sp>
      <xdr:nvSpPr>
        <xdr:cNvPr id="40" name="Shape 40"/>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47650"/>
    <xdr:sp>
      <xdr:nvSpPr>
        <xdr:cNvPr id="41" name="Shape 41"/>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866775</xdr:colOff>
      <xdr:row>6</xdr:row>
      <xdr:rowOff>66675</xdr:rowOff>
    </xdr:from>
    <xdr:ext cx="771525" cy="247650"/>
    <xdr:sp>
      <xdr:nvSpPr>
        <xdr:cNvPr id="42" name="Shape 42"/>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38100</xdr:rowOff>
    </xdr:from>
    <xdr:ext cx="628650" cy="219075"/>
    <xdr:sp>
      <xdr:nvSpPr>
        <xdr:cNvPr id="43" name="Shape 43"/>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723900</xdr:colOff>
      <xdr:row>13</xdr:row>
      <xdr:rowOff>38100</xdr:rowOff>
    </xdr:from>
    <xdr:ext cx="628650" cy="219075"/>
    <xdr:sp>
      <xdr:nvSpPr>
        <xdr:cNvPr id="44" name="Shape 44"/>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76200</xdr:rowOff>
    </xdr:from>
    <xdr:ext cx="771525" cy="238125"/>
    <xdr:sp>
      <xdr:nvSpPr>
        <xdr:cNvPr id="45" name="Shape 45"/>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866775</xdr:colOff>
      <xdr:row>6</xdr:row>
      <xdr:rowOff>66675</xdr:rowOff>
    </xdr:from>
    <xdr:ext cx="771525" cy="238125"/>
    <xdr:sp>
      <xdr:nvSpPr>
        <xdr:cNvPr id="46" name="Shape 46"/>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47" name="Shape 47"/>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38100</xdr:rowOff>
    </xdr:from>
    <xdr:ext cx="628650" cy="219075"/>
    <xdr:sp>
      <xdr:nvSpPr>
        <xdr:cNvPr id="48" name="Shape 48"/>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76200</xdr:rowOff>
    </xdr:from>
    <xdr:ext cx="771525" cy="238125"/>
    <xdr:sp>
      <xdr:nvSpPr>
        <xdr:cNvPr id="49" name="Shape 49"/>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857250</xdr:colOff>
      <xdr:row>6</xdr:row>
      <xdr:rowOff>66675</xdr:rowOff>
    </xdr:from>
    <xdr:ext cx="771525" cy="238125"/>
    <xdr:sp>
      <xdr:nvSpPr>
        <xdr:cNvPr id="50" name="Shape 50"/>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266700</xdr:colOff>
      <xdr:row>13</xdr:row>
      <xdr:rowOff>38100</xdr:rowOff>
    </xdr:from>
    <xdr:ext cx="628650" cy="219075"/>
    <xdr:sp>
      <xdr:nvSpPr>
        <xdr:cNvPr id="51" name="Shape 51"/>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4</xdr:col>
      <xdr:colOff>981075</xdr:colOff>
      <xdr:row>13</xdr:row>
      <xdr:rowOff>38100</xdr:rowOff>
    </xdr:from>
    <xdr:ext cx="628650" cy="219075"/>
    <xdr:sp>
      <xdr:nvSpPr>
        <xdr:cNvPr id="52" name="Shape 52"/>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4</xdr:col>
      <xdr:colOff>171450</xdr:colOff>
      <xdr:row>6</xdr:row>
      <xdr:rowOff>57150</xdr:rowOff>
    </xdr:from>
    <xdr:ext cx="771525" cy="285750"/>
    <xdr:sp>
      <xdr:nvSpPr>
        <xdr:cNvPr id="53" name="Shape 53"/>
        <xdr:cNvSpPr/>
      </xdr:nvSpPr>
      <xdr:spPr>
        <a:xfrm>
          <a:off x="4965000" y="3641888"/>
          <a:ext cx="762000" cy="2762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1019175</xdr:colOff>
      <xdr:row>6</xdr:row>
      <xdr:rowOff>57150</xdr:rowOff>
    </xdr:from>
    <xdr:ext cx="771525" cy="285750"/>
    <xdr:sp>
      <xdr:nvSpPr>
        <xdr:cNvPr id="54" name="Shape 54"/>
        <xdr:cNvSpPr/>
      </xdr:nvSpPr>
      <xdr:spPr>
        <a:xfrm>
          <a:off x="4965000" y="3641888"/>
          <a:ext cx="762000" cy="2762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28575</xdr:colOff>
      <xdr:row>13</xdr:row>
      <xdr:rowOff>38100</xdr:rowOff>
    </xdr:from>
    <xdr:ext cx="628650" cy="219075"/>
    <xdr:sp>
      <xdr:nvSpPr>
        <xdr:cNvPr id="55" name="Shape 5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733425</xdr:colOff>
      <xdr:row>13</xdr:row>
      <xdr:rowOff>38100</xdr:rowOff>
    </xdr:from>
    <xdr:ext cx="628650" cy="228600"/>
    <xdr:sp>
      <xdr:nvSpPr>
        <xdr:cNvPr id="56" name="Shape 56"/>
        <xdr:cNvSpPr/>
      </xdr:nvSpPr>
      <xdr:spPr>
        <a:xfrm>
          <a:off x="5036438" y="3670463"/>
          <a:ext cx="619125" cy="2190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47650"/>
    <xdr:sp>
      <xdr:nvSpPr>
        <xdr:cNvPr id="57" name="Shape 57"/>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866775</xdr:colOff>
      <xdr:row>6</xdr:row>
      <xdr:rowOff>66675</xdr:rowOff>
    </xdr:from>
    <xdr:ext cx="771525" cy="247650"/>
    <xdr:sp>
      <xdr:nvSpPr>
        <xdr:cNvPr id="58" name="Shape 58"/>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59" name="Shape 59"/>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60" name="Shape 60"/>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76200</xdr:rowOff>
    </xdr:from>
    <xdr:ext cx="771525" cy="247650"/>
    <xdr:sp>
      <xdr:nvSpPr>
        <xdr:cNvPr id="61" name="Shape 61"/>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838200</xdr:colOff>
      <xdr:row>6</xdr:row>
      <xdr:rowOff>76200</xdr:rowOff>
    </xdr:from>
    <xdr:ext cx="762000" cy="238125"/>
    <xdr:sp>
      <xdr:nvSpPr>
        <xdr:cNvPr id="62" name="Shape 62"/>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38100</xdr:rowOff>
    </xdr:from>
    <xdr:ext cx="628650" cy="219075"/>
    <xdr:sp>
      <xdr:nvSpPr>
        <xdr:cNvPr id="63" name="Shape 63"/>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704850</xdr:colOff>
      <xdr:row>13</xdr:row>
      <xdr:rowOff>38100</xdr:rowOff>
    </xdr:from>
    <xdr:ext cx="628650" cy="219075"/>
    <xdr:sp>
      <xdr:nvSpPr>
        <xdr:cNvPr id="64" name="Shape 64"/>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66675</xdr:rowOff>
    </xdr:from>
    <xdr:ext cx="771525" cy="247650"/>
    <xdr:sp>
      <xdr:nvSpPr>
        <xdr:cNvPr id="65" name="Shape 65"/>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857250</xdr:colOff>
      <xdr:row>6</xdr:row>
      <xdr:rowOff>66675</xdr:rowOff>
    </xdr:from>
    <xdr:ext cx="771525" cy="247650"/>
    <xdr:sp>
      <xdr:nvSpPr>
        <xdr:cNvPr id="66" name="Shape 66"/>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67" name="Shape 67"/>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714375</xdr:colOff>
      <xdr:row>13</xdr:row>
      <xdr:rowOff>38100</xdr:rowOff>
    </xdr:from>
    <xdr:ext cx="628650" cy="219075"/>
    <xdr:sp>
      <xdr:nvSpPr>
        <xdr:cNvPr id="68" name="Shape 68"/>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57150</xdr:rowOff>
    </xdr:from>
    <xdr:ext cx="771525" cy="247650"/>
    <xdr:sp>
      <xdr:nvSpPr>
        <xdr:cNvPr id="69" name="Shape 69"/>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866775</xdr:colOff>
      <xdr:row>6</xdr:row>
      <xdr:rowOff>57150</xdr:rowOff>
    </xdr:from>
    <xdr:ext cx="771525" cy="247650"/>
    <xdr:sp>
      <xdr:nvSpPr>
        <xdr:cNvPr id="70" name="Shape 70"/>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71" name="Shape 71"/>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72" name="Shape 72"/>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76200</xdr:rowOff>
    </xdr:from>
    <xdr:ext cx="771525" cy="238125"/>
    <xdr:sp>
      <xdr:nvSpPr>
        <xdr:cNvPr id="73" name="Shape 73"/>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76200</xdr:rowOff>
    </xdr:from>
    <xdr:ext cx="762000" cy="238125"/>
    <xdr:sp>
      <xdr:nvSpPr>
        <xdr:cNvPr id="74" name="Shape 74"/>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38100</xdr:rowOff>
    </xdr:from>
    <xdr:ext cx="628650" cy="219075"/>
    <xdr:sp>
      <xdr:nvSpPr>
        <xdr:cNvPr id="75" name="Shape 7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76" name="Shape 76"/>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57150</xdr:rowOff>
    </xdr:from>
    <xdr:ext cx="771525" cy="247650"/>
    <xdr:sp>
      <xdr:nvSpPr>
        <xdr:cNvPr id="77" name="Shape 77"/>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847725</xdr:colOff>
      <xdr:row>6</xdr:row>
      <xdr:rowOff>57150</xdr:rowOff>
    </xdr:from>
    <xdr:ext cx="771525" cy="247650"/>
    <xdr:sp>
      <xdr:nvSpPr>
        <xdr:cNvPr id="78" name="Shape 78"/>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79" name="Shape 79"/>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676275</xdr:colOff>
      <xdr:row>13</xdr:row>
      <xdr:rowOff>38100</xdr:rowOff>
    </xdr:from>
    <xdr:ext cx="628650" cy="228600"/>
    <xdr:sp>
      <xdr:nvSpPr>
        <xdr:cNvPr id="80" name="Shape 80"/>
        <xdr:cNvSpPr/>
      </xdr:nvSpPr>
      <xdr:spPr>
        <a:xfrm>
          <a:off x="5036438" y="3670463"/>
          <a:ext cx="619125" cy="2190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66675</xdr:rowOff>
    </xdr:from>
    <xdr:ext cx="771525" cy="247650"/>
    <xdr:sp>
      <xdr:nvSpPr>
        <xdr:cNvPr id="81" name="Shape 81"/>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847725</xdr:colOff>
      <xdr:row>6</xdr:row>
      <xdr:rowOff>76200</xdr:rowOff>
    </xdr:from>
    <xdr:ext cx="762000" cy="238125"/>
    <xdr:sp>
      <xdr:nvSpPr>
        <xdr:cNvPr id="82" name="Shape 82"/>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83" name="Shape 83"/>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38100</xdr:rowOff>
    </xdr:from>
    <xdr:ext cx="628650" cy="219075"/>
    <xdr:sp>
      <xdr:nvSpPr>
        <xdr:cNvPr id="84" name="Shape 84"/>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19050</xdr:colOff>
      <xdr:row>6</xdr:row>
      <xdr:rowOff>66675</xdr:rowOff>
    </xdr:from>
    <xdr:ext cx="771525" cy="247650"/>
    <xdr:sp>
      <xdr:nvSpPr>
        <xdr:cNvPr id="85" name="Shape 85"/>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866775</xdr:colOff>
      <xdr:row>6</xdr:row>
      <xdr:rowOff>66675</xdr:rowOff>
    </xdr:from>
    <xdr:ext cx="771525" cy="247650"/>
    <xdr:sp>
      <xdr:nvSpPr>
        <xdr:cNvPr id="86" name="Shape 86"/>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57150</xdr:colOff>
      <xdr:row>13</xdr:row>
      <xdr:rowOff>38100</xdr:rowOff>
    </xdr:from>
    <xdr:ext cx="628650" cy="219075"/>
    <xdr:sp>
      <xdr:nvSpPr>
        <xdr:cNvPr id="87" name="Shape 87"/>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4</xdr:col>
      <xdr:colOff>742950</xdr:colOff>
      <xdr:row>13</xdr:row>
      <xdr:rowOff>38100</xdr:rowOff>
    </xdr:from>
    <xdr:ext cx="628650" cy="219075"/>
    <xdr:sp>
      <xdr:nvSpPr>
        <xdr:cNvPr id="88" name="Shape 88"/>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4</xdr:col>
      <xdr:colOff>104775</xdr:colOff>
      <xdr:row>6</xdr:row>
      <xdr:rowOff>66675</xdr:rowOff>
    </xdr:from>
    <xdr:ext cx="771525" cy="257175"/>
    <xdr:sp>
      <xdr:nvSpPr>
        <xdr:cNvPr id="89" name="Shape 89"/>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933450</xdr:colOff>
      <xdr:row>6</xdr:row>
      <xdr:rowOff>66675</xdr:rowOff>
    </xdr:from>
    <xdr:ext cx="762000" cy="247650"/>
    <xdr:sp>
      <xdr:nvSpPr>
        <xdr:cNvPr id="90" name="Shape 90"/>
        <xdr:cNvSpPr/>
      </xdr:nvSpPr>
      <xdr:spPr>
        <a:xfrm>
          <a:off x="4969763" y="3660938"/>
          <a:ext cx="752475"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91" name="Shape 91"/>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92" name="Shape 92"/>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47650"/>
    <xdr:sp>
      <xdr:nvSpPr>
        <xdr:cNvPr id="93" name="Shape 93"/>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66675</xdr:rowOff>
    </xdr:from>
    <xdr:ext cx="771525" cy="247650"/>
    <xdr:sp>
      <xdr:nvSpPr>
        <xdr:cNvPr id="94" name="Shape 94"/>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38100</xdr:rowOff>
    </xdr:from>
    <xdr:ext cx="628650" cy="219075"/>
    <xdr:sp>
      <xdr:nvSpPr>
        <xdr:cNvPr id="95" name="Shape 9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96" name="Shape 96"/>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57150</xdr:rowOff>
    </xdr:from>
    <xdr:ext cx="771525" cy="247650"/>
    <xdr:sp>
      <xdr:nvSpPr>
        <xdr:cNvPr id="97" name="Shape 97"/>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57150</xdr:rowOff>
    </xdr:from>
    <xdr:ext cx="771525" cy="247650"/>
    <xdr:sp>
      <xdr:nvSpPr>
        <xdr:cNvPr id="98" name="Shape 98"/>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28575</xdr:rowOff>
    </xdr:from>
    <xdr:ext cx="628650" cy="219075"/>
    <xdr:sp>
      <xdr:nvSpPr>
        <xdr:cNvPr id="99" name="Shape 99"/>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28575</xdr:rowOff>
    </xdr:from>
    <xdr:ext cx="628650" cy="228600"/>
    <xdr:sp>
      <xdr:nvSpPr>
        <xdr:cNvPr id="100" name="Shape 100"/>
        <xdr:cNvSpPr/>
      </xdr:nvSpPr>
      <xdr:spPr>
        <a:xfrm>
          <a:off x="5036438" y="3670463"/>
          <a:ext cx="619125" cy="2190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76200</xdr:rowOff>
    </xdr:from>
    <xdr:ext cx="771525" cy="238125"/>
    <xdr:sp>
      <xdr:nvSpPr>
        <xdr:cNvPr id="101" name="Shape 101"/>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838200</xdr:colOff>
      <xdr:row>6</xdr:row>
      <xdr:rowOff>76200</xdr:rowOff>
    </xdr:from>
    <xdr:ext cx="771525" cy="238125"/>
    <xdr:sp>
      <xdr:nvSpPr>
        <xdr:cNvPr id="102" name="Shape 102"/>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103" name="Shape 103"/>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704850</xdr:colOff>
      <xdr:row>13</xdr:row>
      <xdr:rowOff>38100</xdr:rowOff>
    </xdr:from>
    <xdr:ext cx="628650" cy="219075"/>
    <xdr:sp>
      <xdr:nvSpPr>
        <xdr:cNvPr id="104" name="Shape 104"/>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47625</xdr:rowOff>
    </xdr:from>
    <xdr:ext cx="771525" cy="247650"/>
    <xdr:sp>
      <xdr:nvSpPr>
        <xdr:cNvPr id="105" name="Shape 105"/>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847725</xdr:colOff>
      <xdr:row>6</xdr:row>
      <xdr:rowOff>47625</xdr:rowOff>
    </xdr:from>
    <xdr:ext cx="771525" cy="247650"/>
    <xdr:sp>
      <xdr:nvSpPr>
        <xdr:cNvPr id="106" name="Shape 106"/>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133350</xdr:colOff>
      <xdr:row>13</xdr:row>
      <xdr:rowOff>28575</xdr:rowOff>
    </xdr:from>
    <xdr:ext cx="628650" cy="238125"/>
    <xdr:sp>
      <xdr:nvSpPr>
        <xdr:cNvPr id="107" name="Shape 107"/>
        <xdr:cNvSpPr/>
      </xdr:nvSpPr>
      <xdr:spPr>
        <a:xfrm>
          <a:off x="5036438" y="3665700"/>
          <a:ext cx="619125" cy="22860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819150</xdr:colOff>
      <xdr:row>13</xdr:row>
      <xdr:rowOff>28575</xdr:rowOff>
    </xdr:from>
    <xdr:ext cx="628650" cy="238125"/>
    <xdr:sp>
      <xdr:nvSpPr>
        <xdr:cNvPr id="108" name="Shape 108"/>
        <xdr:cNvSpPr/>
      </xdr:nvSpPr>
      <xdr:spPr>
        <a:xfrm>
          <a:off x="5036438" y="3665700"/>
          <a:ext cx="619125" cy="22860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57150</xdr:rowOff>
    </xdr:from>
    <xdr:ext cx="771525" cy="247650"/>
    <xdr:sp>
      <xdr:nvSpPr>
        <xdr:cNvPr id="109" name="Shape 109"/>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838200</xdr:colOff>
      <xdr:row>6</xdr:row>
      <xdr:rowOff>57150</xdr:rowOff>
    </xdr:from>
    <xdr:ext cx="762000" cy="238125"/>
    <xdr:sp>
      <xdr:nvSpPr>
        <xdr:cNvPr id="110" name="Shape 110"/>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111" name="Shape 111"/>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676275</xdr:colOff>
      <xdr:row>13</xdr:row>
      <xdr:rowOff>38100</xdr:rowOff>
    </xdr:from>
    <xdr:ext cx="628650" cy="228600"/>
    <xdr:sp>
      <xdr:nvSpPr>
        <xdr:cNvPr id="112" name="Shape 112"/>
        <xdr:cNvSpPr/>
      </xdr:nvSpPr>
      <xdr:spPr>
        <a:xfrm>
          <a:off x="5036438" y="3670463"/>
          <a:ext cx="619125" cy="2190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47650"/>
    <xdr:sp>
      <xdr:nvSpPr>
        <xdr:cNvPr id="113" name="Shape 113"/>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847725</xdr:colOff>
      <xdr:row>6</xdr:row>
      <xdr:rowOff>66675</xdr:rowOff>
    </xdr:from>
    <xdr:ext cx="771525" cy="247650"/>
    <xdr:sp>
      <xdr:nvSpPr>
        <xdr:cNvPr id="114" name="Shape 114"/>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19050</xdr:colOff>
      <xdr:row>13</xdr:row>
      <xdr:rowOff>38100</xdr:rowOff>
    </xdr:from>
    <xdr:ext cx="628650" cy="219075"/>
    <xdr:sp>
      <xdr:nvSpPr>
        <xdr:cNvPr id="115" name="Shape 11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4</xdr:col>
      <xdr:colOff>695325</xdr:colOff>
      <xdr:row>13</xdr:row>
      <xdr:rowOff>38100</xdr:rowOff>
    </xdr:from>
    <xdr:ext cx="628650" cy="219075"/>
    <xdr:sp>
      <xdr:nvSpPr>
        <xdr:cNvPr id="116" name="Shape 116"/>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4</xdr:col>
      <xdr:colOff>0</xdr:colOff>
      <xdr:row>6</xdr:row>
      <xdr:rowOff>57150</xdr:rowOff>
    </xdr:from>
    <xdr:ext cx="771525" cy="257175"/>
    <xdr:sp>
      <xdr:nvSpPr>
        <xdr:cNvPr id="117" name="Shape 117"/>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866775</xdr:colOff>
      <xdr:row>6</xdr:row>
      <xdr:rowOff>57150</xdr:rowOff>
    </xdr:from>
    <xdr:ext cx="771525" cy="257175"/>
    <xdr:sp>
      <xdr:nvSpPr>
        <xdr:cNvPr id="118" name="Shape 118"/>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3</xdr:col>
      <xdr:colOff>28575</xdr:colOff>
      <xdr:row>13</xdr:row>
      <xdr:rowOff>38100</xdr:rowOff>
    </xdr:from>
    <xdr:ext cx="628650" cy="219075"/>
    <xdr:sp>
      <xdr:nvSpPr>
        <xdr:cNvPr id="119" name="Shape 119"/>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3</xdr:col>
      <xdr:colOff>733425</xdr:colOff>
      <xdr:row>13</xdr:row>
      <xdr:rowOff>38100</xdr:rowOff>
    </xdr:from>
    <xdr:ext cx="628650" cy="219075"/>
    <xdr:sp>
      <xdr:nvSpPr>
        <xdr:cNvPr id="120" name="Shape 120"/>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3</xdr:col>
      <xdr:colOff>28575</xdr:colOff>
      <xdr:row>6</xdr:row>
      <xdr:rowOff>66675</xdr:rowOff>
    </xdr:from>
    <xdr:ext cx="771525" cy="247650"/>
    <xdr:sp>
      <xdr:nvSpPr>
        <xdr:cNvPr id="121" name="Shape 121"/>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3</xdr:col>
      <xdr:colOff>866775</xdr:colOff>
      <xdr:row>6</xdr:row>
      <xdr:rowOff>66675</xdr:rowOff>
    </xdr:from>
    <xdr:ext cx="771525" cy="247650"/>
    <xdr:sp>
      <xdr:nvSpPr>
        <xdr:cNvPr id="122" name="Shape 122"/>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28575</xdr:colOff>
      <xdr:row>13</xdr:row>
      <xdr:rowOff>38100</xdr:rowOff>
    </xdr:from>
    <xdr:ext cx="628650" cy="219075"/>
    <xdr:sp>
      <xdr:nvSpPr>
        <xdr:cNvPr id="123" name="Shape 123"/>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4</xdr:col>
      <xdr:colOff>723900</xdr:colOff>
      <xdr:row>13</xdr:row>
      <xdr:rowOff>38100</xdr:rowOff>
    </xdr:from>
    <xdr:ext cx="628650" cy="219075"/>
    <xdr:sp>
      <xdr:nvSpPr>
        <xdr:cNvPr id="124" name="Shape 124"/>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4</xdr:col>
      <xdr:colOff>57150</xdr:colOff>
      <xdr:row>6</xdr:row>
      <xdr:rowOff>47625</xdr:rowOff>
    </xdr:from>
    <xdr:ext cx="771525" cy="257175"/>
    <xdr:sp>
      <xdr:nvSpPr>
        <xdr:cNvPr id="125" name="Shape 125"/>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904875</xdr:colOff>
      <xdr:row>6</xdr:row>
      <xdr:rowOff>47625</xdr:rowOff>
    </xdr:from>
    <xdr:ext cx="771525" cy="257175"/>
    <xdr:sp>
      <xdr:nvSpPr>
        <xdr:cNvPr id="126" name="Shape 126"/>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38100</xdr:rowOff>
    </xdr:from>
    <xdr:ext cx="628650" cy="219075"/>
    <xdr:sp>
      <xdr:nvSpPr>
        <xdr:cNvPr id="127" name="Shape 127"/>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38100</xdr:rowOff>
    </xdr:from>
    <xdr:ext cx="628650" cy="219075"/>
    <xdr:sp>
      <xdr:nvSpPr>
        <xdr:cNvPr id="128" name="Shape 128"/>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0</xdr:rowOff>
    </xdr:from>
    <xdr:ext cx="771525" cy="257175"/>
    <xdr:sp>
      <xdr:nvSpPr>
        <xdr:cNvPr id="129" name="Shape 129"/>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0</xdr:rowOff>
    </xdr:from>
    <xdr:ext cx="781050" cy="257175"/>
    <xdr:sp>
      <xdr:nvSpPr>
        <xdr:cNvPr id="130" name="Shape 130"/>
        <xdr:cNvSpPr/>
      </xdr:nvSpPr>
      <xdr:spPr>
        <a:xfrm>
          <a:off x="4960238" y="3656175"/>
          <a:ext cx="771525"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0</xdr:colOff>
      <xdr:row>13</xdr:row>
      <xdr:rowOff>28575</xdr:rowOff>
    </xdr:from>
    <xdr:ext cx="628650" cy="219075"/>
    <xdr:sp>
      <xdr:nvSpPr>
        <xdr:cNvPr id="131" name="Shape 131"/>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4</xdr:col>
      <xdr:colOff>676275</xdr:colOff>
      <xdr:row>13</xdr:row>
      <xdr:rowOff>28575</xdr:rowOff>
    </xdr:from>
    <xdr:ext cx="628650" cy="219075"/>
    <xdr:sp>
      <xdr:nvSpPr>
        <xdr:cNvPr id="132" name="Shape 132"/>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4</xdr:col>
      <xdr:colOff>0</xdr:colOff>
      <xdr:row>6</xdr:row>
      <xdr:rowOff>0</xdr:rowOff>
    </xdr:from>
    <xdr:ext cx="771525" cy="257175"/>
    <xdr:sp>
      <xdr:nvSpPr>
        <xdr:cNvPr id="133" name="Shape 133"/>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838200</xdr:colOff>
      <xdr:row>6</xdr:row>
      <xdr:rowOff>0</xdr:rowOff>
    </xdr:from>
    <xdr:ext cx="771525" cy="257175"/>
    <xdr:sp>
      <xdr:nvSpPr>
        <xdr:cNvPr id="134" name="Shape 134"/>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28575</xdr:rowOff>
    </xdr:from>
    <xdr:ext cx="628650" cy="219075"/>
    <xdr:sp>
      <xdr:nvSpPr>
        <xdr:cNvPr id="135" name="Shape 13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28575</xdr:rowOff>
    </xdr:from>
    <xdr:ext cx="628650" cy="219075"/>
    <xdr:sp>
      <xdr:nvSpPr>
        <xdr:cNvPr id="136" name="Shape 136"/>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0</xdr:rowOff>
    </xdr:from>
    <xdr:ext cx="771525" cy="257175"/>
    <xdr:sp>
      <xdr:nvSpPr>
        <xdr:cNvPr id="137" name="Shape 137"/>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0</xdr:rowOff>
    </xdr:from>
    <xdr:ext cx="809625" cy="257175"/>
    <xdr:sp>
      <xdr:nvSpPr>
        <xdr:cNvPr id="138" name="Shape 138"/>
        <xdr:cNvSpPr/>
      </xdr:nvSpPr>
      <xdr:spPr>
        <a:xfrm>
          <a:off x="4945950" y="3656175"/>
          <a:ext cx="8001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21.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23.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24.xml"/></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25.xml"/></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26.xml"/></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27.xml"/></Relationships>
</file>

<file path=xl/worksheets/_rels/sheet28.xml.rels><?xml version="1.0" encoding="UTF-8" standalone="yes"?><Relationships xmlns="http://schemas.openxmlformats.org/package/2006/relationships"><Relationship Id="rId1" Type="http://schemas.openxmlformats.org/officeDocument/2006/relationships/drawing" Target="../drawings/drawing28.xml"/></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29.xml"/></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30.xml"/></Relationships>
</file>

<file path=xl/worksheets/_rels/sheet31.xml.rels><?xml version="1.0" encoding="UTF-8" standalone="yes"?><Relationships xmlns="http://schemas.openxmlformats.org/package/2006/relationships"><Relationship Id="rId1" Type="http://schemas.openxmlformats.org/officeDocument/2006/relationships/drawing" Target="../drawings/drawing31.xml"/></Relationships>
</file>

<file path=xl/worksheets/_rels/sheet32.xml.rels><?xml version="1.0" encoding="UTF-8" standalone="yes"?><Relationships xmlns="http://schemas.openxmlformats.org/package/2006/relationships"><Relationship Id="rId1" Type="http://schemas.openxmlformats.org/officeDocument/2006/relationships/drawing" Target="../drawings/drawing32.xml"/></Relationships>
</file>

<file path=xl/worksheets/_rels/sheet33.xml.rels><?xml version="1.0" encoding="UTF-8" standalone="yes"?><Relationships xmlns="http://schemas.openxmlformats.org/package/2006/relationships"><Relationship Id="rId1" Type="http://schemas.openxmlformats.org/officeDocument/2006/relationships/drawing" Target="../drawings/drawing33.xml"/></Relationships>
</file>

<file path=xl/worksheets/_rels/sheet34.xml.rels><?xml version="1.0" encoding="UTF-8" standalone="yes"?><Relationships xmlns="http://schemas.openxmlformats.org/package/2006/relationships"><Relationship Id="rId1" Type="http://schemas.openxmlformats.org/officeDocument/2006/relationships/drawing" Target="../drawings/drawing34.xml"/></Relationships>
</file>

<file path=xl/worksheets/_rels/sheet35.xml.rels><?xml version="1.0" encoding="UTF-8" standalone="yes"?><Relationships xmlns="http://schemas.openxmlformats.org/package/2006/relationships"><Relationship Id="rId1" Type="http://schemas.openxmlformats.org/officeDocument/2006/relationships/drawing" Target="../drawings/drawing35.xml"/></Relationships>
</file>

<file path=xl/worksheets/_rels/sheet36.xml.rels><?xml version="1.0" encoding="UTF-8" standalone="yes"?><Relationships xmlns="http://schemas.openxmlformats.org/package/2006/relationships"><Relationship Id="rId1" Type="http://schemas.openxmlformats.org/officeDocument/2006/relationships/drawing" Target="../drawings/drawing36.xml"/></Relationships>
</file>

<file path=xl/worksheets/_rels/sheet37.xml.rels><?xml version="1.0" encoding="UTF-8" standalone="yes"?><Relationships xmlns="http://schemas.openxmlformats.org/package/2006/relationships"><Relationship Id="rId1" Type="http://schemas.openxmlformats.org/officeDocument/2006/relationships/drawing" Target="../drawings/drawing37.xml"/></Relationships>
</file>

<file path=xl/worksheets/_rels/sheet38.xml.rels><?xml version="1.0" encoding="UTF-8" standalone="yes"?><Relationships xmlns="http://schemas.openxmlformats.org/package/2006/relationships"><Relationship Id="rId1" Type="http://schemas.openxmlformats.org/officeDocument/2006/relationships/drawing" Target="../drawings/drawing38.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1" width="2.71"/>
    <col customWidth="1" min="2" max="2" width="3.0"/>
    <col customWidth="1" min="3" max="3" width="2.71"/>
    <col customWidth="1" min="4" max="4" width="8.0"/>
    <col customWidth="1" min="5" max="5" width="12.14"/>
    <col customWidth="1" min="6" max="6" width="16.57"/>
    <col customWidth="1" min="7" max="7" width="17.0"/>
    <col customWidth="1" min="8" max="8" width="12.86"/>
    <col customWidth="1" min="9" max="9" width="15.29"/>
    <col customWidth="1" min="10" max="10" width="20.14"/>
  </cols>
  <sheetData>
    <row r="2">
      <c r="I2" s="1"/>
    </row>
    <row r="3">
      <c r="I3" s="1"/>
    </row>
    <row r="4">
      <c r="I4" s="1"/>
    </row>
    <row r="5">
      <c r="I5" s="1"/>
    </row>
    <row r="6">
      <c r="E6" s="2" t="s">
        <v>0</v>
      </c>
      <c r="F6" s="3"/>
      <c r="G6" s="3"/>
      <c r="H6" s="3"/>
      <c r="I6" s="4"/>
    </row>
    <row r="7">
      <c r="E7" s="5" t="s">
        <v>1</v>
      </c>
      <c r="F7" s="6" t="s">
        <v>2</v>
      </c>
      <c r="G7" s="3"/>
      <c r="H7" s="3"/>
      <c r="I7" s="4"/>
    </row>
    <row r="8">
      <c r="E8" s="5" t="s">
        <v>3</v>
      </c>
      <c r="F8" s="6" t="s">
        <v>4</v>
      </c>
      <c r="G8" s="3"/>
      <c r="H8" s="3"/>
      <c r="I8" s="4"/>
    </row>
    <row r="9">
      <c r="E9" s="5" t="s">
        <v>5</v>
      </c>
      <c r="F9" s="6" t="s">
        <v>6</v>
      </c>
      <c r="G9" s="3"/>
      <c r="H9" s="3"/>
      <c r="I9" s="4"/>
    </row>
    <row r="10">
      <c r="E10" s="5" t="s">
        <v>7</v>
      </c>
      <c r="F10" s="6" t="s">
        <v>8</v>
      </c>
      <c r="G10" s="3"/>
      <c r="H10" s="3"/>
      <c r="I10" s="4"/>
    </row>
    <row r="11">
      <c r="E11" s="5" t="s">
        <v>9</v>
      </c>
      <c r="F11" s="6" t="s">
        <v>10</v>
      </c>
      <c r="G11" s="3"/>
      <c r="H11" s="3"/>
      <c r="I11" s="4"/>
    </row>
    <row r="12">
      <c r="E12" s="5" t="s">
        <v>11</v>
      </c>
      <c r="F12" s="6" t="s">
        <v>12</v>
      </c>
      <c r="G12" s="3"/>
      <c r="H12" s="3"/>
      <c r="I12" s="4"/>
    </row>
    <row r="13">
      <c r="I13" s="1"/>
    </row>
    <row r="14">
      <c r="I14" s="1"/>
    </row>
    <row r="15">
      <c r="D15" s="7" t="s">
        <v>13</v>
      </c>
      <c r="E15" s="3"/>
      <c r="F15" s="3"/>
      <c r="G15" s="3"/>
      <c r="H15" s="3"/>
      <c r="I15" s="3"/>
      <c r="J15" s="4"/>
    </row>
    <row r="16" ht="27.75" customHeight="1">
      <c r="D16" s="8" t="s">
        <v>14</v>
      </c>
      <c r="E16" s="9"/>
      <c r="F16" s="9"/>
      <c r="G16" s="9"/>
      <c r="H16" s="9"/>
      <c r="I16" s="9"/>
      <c r="J16" s="10"/>
    </row>
    <row r="17" ht="45.0" customHeight="1">
      <c r="D17" s="11" t="s">
        <v>15</v>
      </c>
      <c r="E17" s="12"/>
      <c r="F17" s="12"/>
      <c r="G17" s="12"/>
      <c r="H17" s="12"/>
      <c r="I17" s="12"/>
      <c r="J17" s="13"/>
    </row>
    <row r="18">
      <c r="D18" s="14"/>
      <c r="E18" s="14"/>
      <c r="F18" s="14"/>
      <c r="G18" s="14"/>
      <c r="H18" s="14"/>
      <c r="I18" s="15"/>
      <c r="J18" s="14"/>
    </row>
    <row r="19">
      <c r="I19" s="1"/>
    </row>
    <row r="20">
      <c r="D20" s="16" t="s">
        <v>16</v>
      </c>
      <c r="E20" s="3"/>
      <c r="F20" s="3"/>
      <c r="G20" s="3"/>
      <c r="H20" s="3"/>
      <c r="I20" s="3"/>
      <c r="J20" s="4"/>
    </row>
    <row r="21" ht="18.0" customHeight="1">
      <c r="D21" s="17" t="s">
        <v>17</v>
      </c>
      <c r="E21" s="18"/>
      <c r="F21" s="18"/>
      <c r="G21" s="18"/>
      <c r="H21" s="18"/>
      <c r="I21" s="18"/>
      <c r="J21" s="19"/>
    </row>
    <row r="22" ht="16.5" customHeight="1">
      <c r="D22" s="17" t="s">
        <v>18</v>
      </c>
      <c r="E22" s="18"/>
      <c r="F22" s="18"/>
      <c r="G22" s="18"/>
      <c r="H22" s="18"/>
      <c r="I22" s="18"/>
      <c r="J22" s="19"/>
    </row>
    <row r="23" ht="16.5" customHeight="1">
      <c r="D23" s="20" t="s">
        <v>19</v>
      </c>
      <c r="E23" s="18"/>
      <c r="F23" s="18"/>
      <c r="G23" s="18"/>
      <c r="H23" s="18"/>
      <c r="I23" s="18"/>
      <c r="J23" s="19"/>
    </row>
    <row r="24" ht="18.75" customHeight="1">
      <c r="D24" s="20" t="s">
        <v>20</v>
      </c>
      <c r="E24" s="18"/>
      <c r="F24" s="18"/>
      <c r="G24" s="18"/>
      <c r="H24" s="18"/>
      <c r="I24" s="18"/>
      <c r="J24" s="19"/>
    </row>
    <row r="25" ht="28.5" customHeight="1">
      <c r="D25" s="11" t="s">
        <v>21</v>
      </c>
      <c r="E25" s="12"/>
      <c r="F25" s="12"/>
      <c r="G25" s="12"/>
      <c r="H25" s="12"/>
      <c r="I25" s="12"/>
      <c r="J25" s="13"/>
    </row>
    <row r="26" ht="15.75" customHeight="1">
      <c r="I26" s="1"/>
    </row>
    <row r="27" ht="15.75" customHeight="1">
      <c r="I27" s="1"/>
    </row>
    <row r="28" ht="15.75" customHeight="1">
      <c r="D28" s="21" t="s">
        <v>22</v>
      </c>
      <c r="E28" s="3"/>
      <c r="F28" s="3"/>
      <c r="G28" s="3"/>
      <c r="H28" s="3"/>
      <c r="I28" s="3"/>
      <c r="J28" s="4"/>
    </row>
    <row r="29" ht="15.75" customHeight="1">
      <c r="D29" s="22">
        <v>1.0</v>
      </c>
      <c r="E29" s="23" t="s">
        <v>23</v>
      </c>
      <c r="F29" s="3"/>
      <c r="G29" s="3"/>
      <c r="H29" s="3"/>
      <c r="I29" s="3"/>
      <c r="J29" s="24" t="s">
        <v>24</v>
      </c>
    </row>
    <row r="30" ht="15.75" customHeight="1">
      <c r="D30" s="22">
        <v>2.0</v>
      </c>
      <c r="E30" s="23" t="s">
        <v>25</v>
      </c>
      <c r="F30" s="3"/>
      <c r="G30" s="3"/>
      <c r="H30" s="3"/>
      <c r="I30" s="3"/>
      <c r="J30" s="24" t="s">
        <v>25</v>
      </c>
    </row>
    <row r="31" ht="15.75" customHeight="1">
      <c r="D31" s="22">
        <v>3.0</v>
      </c>
      <c r="E31" s="23" t="s">
        <v>26</v>
      </c>
      <c r="F31" s="3"/>
      <c r="G31" s="3"/>
      <c r="H31" s="3"/>
      <c r="I31" s="3"/>
      <c r="J31" s="24" t="s">
        <v>26</v>
      </c>
    </row>
    <row r="32" ht="15.75" customHeight="1">
      <c r="D32" s="22">
        <v>4.0</v>
      </c>
      <c r="E32" s="23" t="s">
        <v>27</v>
      </c>
      <c r="F32" s="3"/>
      <c r="G32" s="3"/>
      <c r="H32" s="3"/>
      <c r="I32" s="3"/>
      <c r="J32" s="24" t="s">
        <v>27</v>
      </c>
    </row>
    <row r="33" ht="15.75" customHeight="1">
      <c r="D33" s="25"/>
      <c r="E33" s="25"/>
      <c r="F33" s="25"/>
      <c r="G33" s="25"/>
      <c r="H33" s="25"/>
      <c r="I33" s="26"/>
      <c r="J33" s="25"/>
    </row>
    <row r="34" ht="15.75" customHeight="1">
      <c r="D34" s="25"/>
      <c r="E34" s="25"/>
      <c r="F34" s="25"/>
      <c r="G34" s="25"/>
      <c r="H34" s="25"/>
      <c r="I34" s="26"/>
      <c r="J34" s="25"/>
    </row>
    <row r="35" ht="15.75" customHeight="1">
      <c r="D35" s="16" t="s">
        <v>28</v>
      </c>
      <c r="E35" s="3"/>
      <c r="F35" s="3"/>
      <c r="G35" s="3"/>
      <c r="H35" s="3"/>
      <c r="I35" s="3"/>
      <c r="J35" s="4"/>
    </row>
    <row r="36" ht="30.0" customHeight="1">
      <c r="D36" s="27" t="s">
        <v>29</v>
      </c>
      <c r="E36" s="3"/>
      <c r="F36" s="3"/>
      <c r="G36" s="3"/>
      <c r="H36" s="3"/>
      <c r="I36" s="3"/>
      <c r="J36" s="4"/>
    </row>
    <row r="37" ht="15.75" customHeight="1">
      <c r="D37" s="25"/>
      <c r="E37" s="25"/>
      <c r="F37" s="25"/>
      <c r="G37" s="25"/>
      <c r="H37" s="25"/>
      <c r="I37" s="26"/>
      <c r="J37" s="25"/>
    </row>
    <row r="38" ht="15.75" customHeight="1">
      <c r="D38" s="25"/>
      <c r="E38" s="25"/>
      <c r="F38" s="25"/>
      <c r="G38" s="25"/>
      <c r="H38" s="25"/>
      <c r="I38" s="26"/>
      <c r="J38" s="25"/>
    </row>
    <row r="39" ht="15.75" customHeight="1">
      <c r="I39" s="1"/>
    </row>
    <row r="40" ht="18.0" customHeight="1">
      <c r="D40" s="16" t="s">
        <v>30</v>
      </c>
      <c r="E40" s="3"/>
      <c r="F40" s="3"/>
      <c r="G40" s="3"/>
      <c r="H40" s="3"/>
      <c r="I40" s="3"/>
      <c r="J40" s="4"/>
    </row>
    <row r="41" ht="60.0" customHeight="1">
      <c r="D41" s="28" t="s">
        <v>31</v>
      </c>
      <c r="E41" s="9"/>
      <c r="F41" s="9"/>
      <c r="G41" s="9"/>
      <c r="H41" s="9"/>
      <c r="I41" s="9"/>
      <c r="J41" s="10"/>
    </row>
    <row r="42" ht="49.5" customHeight="1">
      <c r="D42" s="29" t="s">
        <v>32</v>
      </c>
      <c r="E42" s="9"/>
      <c r="F42" s="9"/>
      <c r="G42" s="9"/>
      <c r="H42" s="9"/>
      <c r="I42" s="9"/>
      <c r="J42" s="10"/>
    </row>
    <row r="43" ht="53.25" customHeight="1">
      <c r="D43" s="29" t="s">
        <v>33</v>
      </c>
      <c r="E43" s="9"/>
      <c r="F43" s="9"/>
      <c r="G43" s="9"/>
      <c r="H43" s="9"/>
      <c r="I43" s="9"/>
      <c r="J43" s="10"/>
    </row>
    <row r="44" ht="30.0" customHeight="1">
      <c r="D44" s="17" t="s">
        <v>34</v>
      </c>
      <c r="E44" s="18"/>
      <c r="F44" s="18"/>
      <c r="G44" s="18"/>
      <c r="H44" s="18"/>
      <c r="I44" s="18"/>
      <c r="J44" s="19"/>
    </row>
    <row r="45" ht="56.25" customHeight="1">
      <c r="D45" s="8" t="s">
        <v>35</v>
      </c>
      <c r="E45" s="9"/>
      <c r="F45" s="9"/>
      <c r="G45" s="9"/>
      <c r="H45" s="9"/>
      <c r="I45" s="9"/>
      <c r="J45" s="10"/>
    </row>
    <row r="46" ht="84.75" customHeight="1">
      <c r="D46" s="8" t="s">
        <v>36</v>
      </c>
      <c r="E46" s="9"/>
      <c r="F46" s="9"/>
      <c r="G46" s="9"/>
      <c r="H46" s="9"/>
      <c r="I46" s="9"/>
      <c r="J46" s="10"/>
    </row>
    <row r="47" ht="61.5" customHeight="1">
      <c r="D47" s="30" t="s">
        <v>37</v>
      </c>
      <c r="E47" s="3"/>
      <c r="F47" s="3"/>
      <c r="G47" s="3"/>
      <c r="H47" s="3"/>
      <c r="I47" s="3"/>
      <c r="J47" s="4"/>
    </row>
    <row r="48" ht="15.75" customHeight="1">
      <c r="I48" s="1"/>
    </row>
    <row r="49" ht="15.75" customHeight="1">
      <c r="I49" s="1"/>
    </row>
    <row r="50" ht="15.75" customHeight="1">
      <c r="D50" s="21" t="s">
        <v>38</v>
      </c>
      <c r="E50" s="3"/>
      <c r="F50" s="3"/>
      <c r="G50" s="3"/>
      <c r="H50" s="3"/>
      <c r="I50" s="3"/>
      <c r="J50" s="4"/>
    </row>
    <row r="51" ht="19.5" customHeight="1">
      <c r="D51" s="23" t="s">
        <v>39</v>
      </c>
      <c r="E51" s="3"/>
      <c r="F51" s="3"/>
      <c r="G51" s="3"/>
      <c r="H51" s="3"/>
      <c r="I51" s="3"/>
      <c r="J51" s="4"/>
    </row>
    <row r="52" ht="19.5" customHeight="1">
      <c r="D52" s="23" t="s">
        <v>40</v>
      </c>
      <c r="E52" s="3"/>
      <c r="F52" s="3"/>
      <c r="G52" s="3"/>
      <c r="H52" s="3"/>
      <c r="I52" s="3"/>
      <c r="J52" s="4"/>
    </row>
    <row r="53" ht="19.5" customHeight="1">
      <c r="D53" s="23" t="s">
        <v>41</v>
      </c>
      <c r="E53" s="3"/>
      <c r="F53" s="3"/>
      <c r="G53" s="3"/>
      <c r="H53" s="3"/>
      <c r="I53" s="3"/>
      <c r="J53" s="4"/>
    </row>
    <row r="54" ht="42.0" customHeight="1">
      <c r="D54" s="23" t="s">
        <v>42</v>
      </c>
      <c r="E54" s="3"/>
      <c r="F54" s="3"/>
      <c r="G54" s="3"/>
      <c r="H54" s="3"/>
      <c r="I54" s="3"/>
      <c r="J54" s="4"/>
    </row>
    <row r="55" ht="38.25" customHeight="1">
      <c r="D55" s="23" t="s">
        <v>43</v>
      </c>
      <c r="E55" s="3"/>
      <c r="F55" s="3"/>
      <c r="G55" s="3"/>
      <c r="H55" s="3"/>
      <c r="I55" s="3"/>
      <c r="J55" s="4"/>
    </row>
    <row r="56" ht="38.25" customHeight="1">
      <c r="D56" s="30" t="s">
        <v>44</v>
      </c>
      <c r="E56" s="3"/>
      <c r="F56" s="3"/>
      <c r="G56" s="3"/>
      <c r="H56" s="3"/>
      <c r="I56" s="3"/>
      <c r="J56" s="4"/>
    </row>
    <row r="57" ht="38.25" customHeight="1">
      <c r="D57" s="30" t="s">
        <v>45</v>
      </c>
      <c r="E57" s="3"/>
      <c r="F57" s="3"/>
      <c r="G57" s="3"/>
      <c r="H57" s="3"/>
      <c r="I57" s="3"/>
      <c r="J57" s="4"/>
    </row>
    <row r="58" ht="25.5" customHeight="1">
      <c r="D58" s="30" t="s">
        <v>46</v>
      </c>
      <c r="E58" s="3"/>
      <c r="F58" s="3"/>
      <c r="G58" s="3"/>
      <c r="H58" s="3"/>
      <c r="I58" s="3"/>
      <c r="J58" s="4"/>
    </row>
    <row r="59" ht="27.75" customHeight="1">
      <c r="D59" s="23" t="s">
        <v>47</v>
      </c>
      <c r="E59" s="3"/>
      <c r="F59" s="3"/>
      <c r="G59" s="3"/>
      <c r="H59" s="3"/>
      <c r="I59" s="3"/>
      <c r="J59" s="4"/>
    </row>
    <row r="60" ht="15.75" customHeight="1">
      <c r="I60" s="1"/>
    </row>
    <row r="61" ht="15.75" customHeight="1">
      <c r="I61" s="1"/>
    </row>
    <row r="62" ht="15.75" customHeight="1">
      <c r="I62" s="1"/>
    </row>
    <row r="63" ht="15.0" customHeight="1"/>
    <row r="64" ht="15.0" customHeight="1"/>
    <row r="65" ht="15.0" customHeight="1"/>
    <row r="66" ht="15.0" customHeight="1"/>
    <row r="67" ht="15.0" customHeight="1"/>
    <row r="68" ht="15.0"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41">
    <mergeCell ref="E6:I6"/>
    <mergeCell ref="F7:I7"/>
    <mergeCell ref="F8:I8"/>
    <mergeCell ref="F9:I9"/>
    <mergeCell ref="F10:I10"/>
    <mergeCell ref="F11:I11"/>
    <mergeCell ref="F12:I12"/>
    <mergeCell ref="D15:J15"/>
    <mergeCell ref="D16:J16"/>
    <mergeCell ref="D17:J17"/>
    <mergeCell ref="D20:J20"/>
    <mergeCell ref="D21:J21"/>
    <mergeCell ref="D22:J22"/>
    <mergeCell ref="D23:J23"/>
    <mergeCell ref="D24:J24"/>
    <mergeCell ref="D25:J25"/>
    <mergeCell ref="D28:J28"/>
    <mergeCell ref="E29:I29"/>
    <mergeCell ref="E30:I30"/>
    <mergeCell ref="E31:I31"/>
    <mergeCell ref="E32:I32"/>
    <mergeCell ref="D35:J35"/>
    <mergeCell ref="D36:J36"/>
    <mergeCell ref="D40:J40"/>
    <mergeCell ref="D41:J41"/>
    <mergeCell ref="D42:J42"/>
    <mergeCell ref="D43:J43"/>
    <mergeCell ref="D44:J44"/>
    <mergeCell ref="D54:J54"/>
    <mergeCell ref="D55:J55"/>
    <mergeCell ref="D56:J56"/>
    <mergeCell ref="D57:J57"/>
    <mergeCell ref="D58:J58"/>
    <mergeCell ref="D59:J59"/>
    <mergeCell ref="D45:J45"/>
    <mergeCell ref="D46:J46"/>
    <mergeCell ref="D47:J47"/>
    <mergeCell ref="D50:J50"/>
    <mergeCell ref="D51:J51"/>
    <mergeCell ref="D52:J52"/>
    <mergeCell ref="D53:J53"/>
  </mergeCells>
  <hyperlinks>
    <hyperlink display="Import XBRL file" location="Index!D34" ref="F10"/>
    <hyperlink display="General Info" location="GeneralInfo!A1" ref="J29"/>
    <hyperlink display="Declaration" location="Declaration!A1" ref="J30"/>
    <hyperlink display="Summary" location="Summary!A1" ref="J31"/>
    <hyperlink display="Shareholding Pattern" location="'Shareholding Pattern'!A1" ref="J32"/>
  </hyperlinks>
  <printOptions/>
  <pageMargins bottom="0.75" footer="0.0" header="0.0" left="0.7" right="0.7" top="0.75"/>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hidden="1" min="1" max="1" width="2.86"/>
    <col customWidth="1" hidden="1" min="2" max="2" width="2.43"/>
    <col customWidth="1" hidden="1" min="3" max="3" width="2.86"/>
    <col customWidth="1" min="4" max="4" width="2.86"/>
    <col customWidth="1" min="5" max="5" width="80.86"/>
    <col customWidth="1" min="6" max="6" width="35.57"/>
    <col customWidth="1" min="7" max="7" width="2.71"/>
    <col customWidth="1" hidden="1" min="8" max="24" width="1.29"/>
    <col customWidth="1" min="25" max="26" width="8.71"/>
  </cols>
  <sheetData>
    <row r="1" hidden="1">
      <c r="A1" s="31"/>
      <c r="B1" s="31"/>
      <c r="C1" s="31"/>
      <c r="D1" s="31"/>
      <c r="E1" s="31"/>
      <c r="F1" s="31"/>
      <c r="G1" s="31"/>
      <c r="H1" s="31" t="s">
        <v>48</v>
      </c>
      <c r="I1" s="31"/>
      <c r="J1" s="31"/>
      <c r="K1" s="31"/>
      <c r="L1" s="31"/>
      <c r="M1" s="31"/>
      <c r="N1" s="31"/>
      <c r="O1" s="31"/>
      <c r="P1" s="31"/>
      <c r="Q1" s="31"/>
      <c r="R1" s="31" t="s">
        <v>49</v>
      </c>
      <c r="S1" s="31" t="s">
        <v>50</v>
      </c>
      <c r="T1" s="31" t="s">
        <v>51</v>
      </c>
      <c r="U1" s="31" t="s">
        <v>52</v>
      </c>
      <c r="V1" s="31"/>
      <c r="W1" s="31" t="s">
        <v>50</v>
      </c>
      <c r="X1" s="31"/>
      <c r="Y1" s="31"/>
      <c r="Z1" s="31"/>
    </row>
    <row r="2" hidden="1">
      <c r="A2" s="31"/>
      <c r="B2" s="31"/>
      <c r="C2" s="31"/>
      <c r="D2" s="31"/>
      <c r="E2" s="31"/>
      <c r="F2" s="31"/>
      <c r="G2" s="31"/>
      <c r="H2" s="31"/>
      <c r="I2" s="31"/>
      <c r="J2" s="31"/>
      <c r="K2" s="31"/>
      <c r="L2" s="31"/>
      <c r="M2" s="31"/>
      <c r="N2" s="31"/>
      <c r="O2" s="31"/>
      <c r="P2" s="31"/>
      <c r="Q2" s="31"/>
      <c r="R2" s="31" t="s">
        <v>53</v>
      </c>
      <c r="S2" s="31" t="s">
        <v>54</v>
      </c>
      <c r="T2" s="31" t="s">
        <v>55</v>
      </c>
      <c r="U2" s="31" t="s">
        <v>56</v>
      </c>
      <c r="V2" s="31"/>
      <c r="W2" s="31" t="s">
        <v>57</v>
      </c>
      <c r="X2" s="31"/>
      <c r="Y2" s="31"/>
      <c r="Z2" s="31"/>
    </row>
    <row r="3" hidden="1">
      <c r="A3" s="31"/>
      <c r="B3" s="31"/>
      <c r="C3" s="31"/>
      <c r="D3" s="31"/>
      <c r="E3" s="31"/>
      <c r="F3" s="31"/>
      <c r="G3" s="31"/>
      <c r="H3" s="31"/>
      <c r="I3" s="31"/>
      <c r="J3" s="31"/>
      <c r="K3" s="31"/>
      <c r="L3" s="31"/>
      <c r="M3" s="31"/>
      <c r="N3" s="31"/>
      <c r="O3" s="31"/>
      <c r="P3" s="31"/>
      <c r="Q3" s="31"/>
      <c r="R3" s="31" t="s">
        <v>58</v>
      </c>
      <c r="S3" s="31" t="s">
        <v>57</v>
      </c>
      <c r="T3" s="31" t="s">
        <v>59</v>
      </c>
      <c r="U3" s="31"/>
      <c r="V3" s="31"/>
      <c r="W3" s="31" t="s">
        <v>60</v>
      </c>
      <c r="X3" s="31"/>
      <c r="Y3" s="31"/>
      <c r="Z3" s="31"/>
    </row>
    <row r="4" ht="34.5" customHeight="1">
      <c r="A4" s="31"/>
      <c r="B4" s="31"/>
      <c r="C4" s="31"/>
      <c r="D4" s="31"/>
      <c r="E4" s="31"/>
      <c r="F4" s="31"/>
      <c r="G4" s="31"/>
      <c r="H4" s="31"/>
      <c r="I4" s="31"/>
      <c r="J4" s="31"/>
      <c r="K4" s="31"/>
      <c r="L4" s="31"/>
      <c r="M4" s="31"/>
      <c r="N4" s="31"/>
      <c r="O4" s="31"/>
      <c r="P4" s="31"/>
      <c r="Q4" s="31"/>
      <c r="R4" s="31"/>
      <c r="S4" s="31" t="s">
        <v>60</v>
      </c>
      <c r="T4" s="31" t="s">
        <v>61</v>
      </c>
      <c r="U4" s="31"/>
      <c r="V4" s="31"/>
      <c r="W4" s="31" t="s">
        <v>62</v>
      </c>
      <c r="X4" s="31"/>
      <c r="Y4" s="31"/>
      <c r="Z4" s="31"/>
    </row>
    <row r="5" ht="30.0" customHeight="1">
      <c r="A5" s="31"/>
      <c r="B5" s="31"/>
      <c r="C5" s="31"/>
      <c r="D5" s="31"/>
      <c r="E5" s="32" t="s">
        <v>63</v>
      </c>
      <c r="F5" s="4"/>
      <c r="G5" s="31"/>
      <c r="H5" s="31"/>
      <c r="I5" s="31"/>
      <c r="J5" s="31"/>
      <c r="K5" s="31"/>
      <c r="L5" s="31"/>
      <c r="M5" s="31"/>
      <c r="N5" s="31"/>
      <c r="O5" s="31"/>
      <c r="P5" s="31"/>
      <c r="Q5" s="31"/>
      <c r="R5" s="31"/>
      <c r="S5" s="31" t="s">
        <v>62</v>
      </c>
      <c r="T5" s="31"/>
      <c r="U5" s="31"/>
      <c r="V5" s="31"/>
      <c r="W5" s="31"/>
      <c r="X5" s="31"/>
      <c r="Y5" s="31"/>
      <c r="Z5" s="31"/>
    </row>
    <row r="6" ht="19.5" customHeight="1">
      <c r="A6" s="31"/>
      <c r="B6" s="31"/>
      <c r="C6" s="31"/>
      <c r="D6" s="31"/>
      <c r="E6" s="33" t="s">
        <v>64</v>
      </c>
      <c r="F6" s="34" t="s">
        <v>65</v>
      </c>
      <c r="G6" s="31"/>
      <c r="H6" s="31"/>
      <c r="I6" s="31"/>
      <c r="J6" s="31"/>
      <c r="K6" s="31"/>
      <c r="L6" s="31"/>
      <c r="M6" s="31"/>
      <c r="N6" s="31"/>
      <c r="O6" s="31"/>
      <c r="P6" s="31"/>
      <c r="Q6" s="31"/>
      <c r="R6" s="31"/>
      <c r="S6" s="31"/>
      <c r="T6" s="31"/>
      <c r="U6" s="31"/>
      <c r="V6" s="31"/>
      <c r="W6" s="31"/>
      <c r="X6" s="31"/>
      <c r="Y6" s="31"/>
      <c r="Z6" s="31"/>
    </row>
    <row r="7" ht="19.5" customHeight="1">
      <c r="A7" s="31"/>
      <c r="B7" s="31"/>
      <c r="C7" s="31"/>
      <c r="D7" s="31"/>
      <c r="E7" s="33" t="s">
        <v>66</v>
      </c>
      <c r="F7" s="34"/>
      <c r="G7" s="31"/>
      <c r="H7" s="31"/>
      <c r="I7" s="31"/>
      <c r="J7" s="31"/>
      <c r="K7" s="31"/>
      <c r="L7" s="31"/>
      <c r="M7" s="31" t="s">
        <v>67</v>
      </c>
      <c r="N7" s="31"/>
      <c r="O7" s="31"/>
      <c r="P7" s="31"/>
      <c r="Q7" s="31"/>
      <c r="R7" s="31"/>
      <c r="S7" s="31"/>
      <c r="T7" s="31"/>
      <c r="U7" s="31"/>
      <c r="V7" s="31"/>
      <c r="W7" s="31"/>
      <c r="X7" s="31" t="s">
        <v>52</v>
      </c>
      <c r="Y7" s="31"/>
      <c r="Z7" s="31"/>
    </row>
    <row r="8" ht="19.5" customHeight="1">
      <c r="A8" s="31"/>
      <c r="B8" s="31"/>
      <c r="C8" s="31"/>
      <c r="D8" s="31"/>
      <c r="E8" s="33" t="s">
        <v>68</v>
      </c>
      <c r="F8" s="34"/>
      <c r="G8" s="31"/>
      <c r="H8" s="31"/>
      <c r="I8" s="31"/>
      <c r="J8" s="31"/>
      <c r="K8" s="31"/>
      <c r="L8" s="31"/>
      <c r="M8" s="31" t="s">
        <v>69</v>
      </c>
      <c r="N8" s="31"/>
      <c r="O8" s="31"/>
      <c r="P8" s="31"/>
      <c r="Q8" s="31"/>
      <c r="R8" s="31"/>
      <c r="S8" s="31"/>
      <c r="T8" s="31"/>
      <c r="U8" s="31"/>
      <c r="V8" s="31"/>
      <c r="W8" s="31"/>
      <c r="X8" s="31" t="s">
        <v>56</v>
      </c>
      <c r="Y8" s="31"/>
      <c r="Z8" s="31"/>
    </row>
    <row r="9" ht="19.5" customHeight="1">
      <c r="A9" s="31"/>
      <c r="B9" s="31"/>
      <c r="C9" s="31"/>
      <c r="D9" s="31"/>
      <c r="E9" s="33" t="s">
        <v>70</v>
      </c>
      <c r="F9" s="34" t="s">
        <v>71</v>
      </c>
      <c r="G9" s="31"/>
      <c r="H9" s="31"/>
      <c r="I9" s="31"/>
      <c r="J9" s="31"/>
      <c r="K9" s="31"/>
      <c r="L9" s="31"/>
      <c r="M9" s="31" t="s">
        <v>72</v>
      </c>
      <c r="N9" s="31"/>
      <c r="O9" s="31"/>
      <c r="P9" s="31"/>
      <c r="Q9" s="31"/>
      <c r="R9" s="31"/>
      <c r="S9" s="31"/>
      <c r="T9" s="31"/>
      <c r="U9" s="31"/>
      <c r="V9" s="31"/>
      <c r="W9" s="31"/>
      <c r="X9" s="31"/>
      <c r="Y9" s="31"/>
      <c r="Z9" s="31"/>
    </row>
    <row r="10" ht="19.5" customHeight="1">
      <c r="A10" s="31"/>
      <c r="B10" s="31"/>
      <c r="C10" s="31"/>
      <c r="D10" s="31"/>
      <c r="E10" s="33" t="s">
        <v>73</v>
      </c>
      <c r="F10" s="34" t="s">
        <v>74</v>
      </c>
      <c r="G10" s="31"/>
      <c r="H10" s="31"/>
      <c r="I10" s="31"/>
      <c r="J10" s="31"/>
      <c r="K10" s="31"/>
      <c r="L10" s="31"/>
      <c r="M10" s="31" t="s">
        <v>75</v>
      </c>
      <c r="N10" s="31"/>
      <c r="O10" s="31"/>
      <c r="P10" s="31"/>
      <c r="Q10" s="31"/>
      <c r="R10" s="31"/>
      <c r="S10" s="31"/>
      <c r="T10" s="31"/>
      <c r="U10" s="31"/>
      <c r="V10" s="31"/>
      <c r="W10" s="31"/>
      <c r="X10" s="31"/>
      <c r="Y10" s="31"/>
      <c r="Z10" s="31"/>
    </row>
    <row r="11" ht="19.5" customHeight="1">
      <c r="A11" s="31"/>
      <c r="B11" s="31"/>
      <c r="C11" s="31"/>
      <c r="D11" s="31"/>
      <c r="E11" s="33" t="s">
        <v>76</v>
      </c>
      <c r="F11" s="35" t="s">
        <v>56</v>
      </c>
      <c r="G11" s="31"/>
      <c r="H11" s="31"/>
      <c r="I11" s="31"/>
      <c r="J11" s="31"/>
      <c r="K11" s="31"/>
      <c r="L11" s="31"/>
      <c r="M11" s="31"/>
      <c r="N11" s="31"/>
      <c r="O11" s="31"/>
      <c r="P11" s="31"/>
      <c r="Q11" s="31"/>
      <c r="R11" s="31"/>
      <c r="S11" s="31"/>
      <c r="T11" s="31"/>
      <c r="U11" s="31"/>
      <c r="V11" s="31"/>
      <c r="W11" s="31"/>
      <c r="X11" s="31"/>
      <c r="Y11" s="31"/>
      <c r="Z11" s="31"/>
    </row>
    <row r="12" ht="19.5" customHeight="1">
      <c r="A12" s="31"/>
      <c r="B12" s="31"/>
      <c r="C12" s="31"/>
      <c r="D12" s="31"/>
      <c r="E12" s="33" t="s">
        <v>77</v>
      </c>
      <c r="F12" s="35" t="s">
        <v>49</v>
      </c>
      <c r="G12" s="31"/>
      <c r="H12" s="31"/>
      <c r="I12" s="31"/>
      <c r="J12" s="31"/>
      <c r="K12" s="31"/>
      <c r="L12" s="31"/>
      <c r="M12" s="31"/>
      <c r="N12" s="31"/>
      <c r="O12" s="31"/>
      <c r="P12" s="31"/>
      <c r="Q12" s="31"/>
      <c r="R12" s="31"/>
      <c r="S12" s="31"/>
      <c r="T12" s="31"/>
      <c r="U12" s="31"/>
      <c r="V12" s="31"/>
      <c r="W12" s="31"/>
      <c r="X12" s="31"/>
      <c r="Y12" s="31"/>
      <c r="Z12" s="31"/>
    </row>
    <row r="13" ht="19.5" customHeight="1">
      <c r="A13" s="31"/>
      <c r="B13" s="31"/>
      <c r="C13" s="31"/>
      <c r="D13" s="31"/>
      <c r="E13" s="33" t="s">
        <v>78</v>
      </c>
      <c r="F13" s="35" t="s">
        <v>54</v>
      </c>
      <c r="G13" s="31"/>
      <c r="H13" s="31"/>
      <c r="I13" s="31"/>
      <c r="J13" s="31"/>
      <c r="K13" s="31"/>
      <c r="L13" s="31"/>
      <c r="M13" s="31"/>
      <c r="N13" s="31"/>
      <c r="O13" s="31"/>
      <c r="P13" s="31"/>
      <c r="Q13" s="31"/>
      <c r="R13" s="36"/>
      <c r="S13" s="31"/>
      <c r="T13" s="31"/>
      <c r="U13" s="31"/>
      <c r="V13" s="31"/>
      <c r="W13" s="31"/>
      <c r="X13" s="31"/>
      <c r="Y13" s="31"/>
      <c r="Z13" s="31"/>
    </row>
    <row r="14" ht="27.0" customHeight="1">
      <c r="A14" s="31"/>
      <c r="B14" s="31"/>
      <c r="C14" s="31"/>
      <c r="D14" s="31"/>
      <c r="E14" s="33" t="s">
        <v>79</v>
      </c>
      <c r="F14" s="34" t="s">
        <v>80</v>
      </c>
      <c r="G14" s="31"/>
      <c r="H14" s="31"/>
      <c r="I14" s="31"/>
      <c r="J14" s="31"/>
      <c r="K14" s="31"/>
      <c r="L14" s="31"/>
      <c r="M14" s="31"/>
      <c r="N14" s="31"/>
      <c r="O14" s="31"/>
      <c r="P14" s="31"/>
      <c r="Q14" s="31"/>
      <c r="R14" s="37"/>
      <c r="S14" s="31"/>
      <c r="T14" s="31"/>
      <c r="U14" s="31"/>
      <c r="V14" s="31"/>
      <c r="W14" s="31"/>
      <c r="X14" s="31"/>
      <c r="Y14" s="31"/>
      <c r="Z14" s="31"/>
    </row>
    <row r="15" ht="36.75" customHeight="1">
      <c r="A15" s="31"/>
      <c r="B15" s="31"/>
      <c r="C15" s="31"/>
      <c r="D15" s="31"/>
      <c r="E15" s="38" t="s">
        <v>81</v>
      </c>
      <c r="F15" s="39" t="s">
        <v>82</v>
      </c>
      <c r="G15" s="37"/>
      <c r="H15" s="31"/>
      <c r="I15" s="37"/>
      <c r="J15" s="31"/>
      <c r="K15" s="31"/>
      <c r="L15" s="31"/>
      <c r="M15" s="31"/>
      <c r="N15" s="31"/>
      <c r="O15" s="31"/>
      <c r="P15" s="31"/>
      <c r="Q15" s="31"/>
      <c r="R15" s="31"/>
      <c r="S15" s="37"/>
      <c r="T15" s="31"/>
      <c r="U15" s="31"/>
      <c r="V15" s="31"/>
      <c r="W15" s="31"/>
      <c r="X15" s="31"/>
      <c r="Y15" s="31"/>
      <c r="Z15" s="31"/>
    </row>
    <row r="16" ht="22.5" customHeight="1">
      <c r="A16" s="31"/>
      <c r="B16" s="31"/>
      <c r="C16" s="31"/>
      <c r="D16" s="31"/>
      <c r="E16" s="33" t="s">
        <v>83</v>
      </c>
      <c r="F16" s="34" t="str">
        <f>IF(F13=S1,M7,IF(F13=S2,M8,IF(F13=S3,M9,IF(F13=S4,M8,IF(F13=S5,M8,"")))))</f>
        <v>Regulation 31 (1) (b)</v>
      </c>
      <c r="G16" s="31"/>
      <c r="H16" s="31"/>
      <c r="I16" s="31"/>
      <c r="J16" s="31"/>
      <c r="K16" s="31"/>
      <c r="L16" s="31"/>
      <c r="M16" s="31"/>
      <c r="N16" s="31"/>
      <c r="O16" s="31"/>
      <c r="P16" s="31"/>
      <c r="Q16" s="31"/>
      <c r="R16" s="31"/>
      <c r="S16" s="31"/>
      <c r="T16" s="31"/>
      <c r="U16" s="31"/>
      <c r="V16" s="31"/>
      <c r="W16" s="31"/>
      <c r="X16" s="31"/>
      <c r="Y16" s="31"/>
      <c r="Z16" s="31"/>
    </row>
    <row r="17" ht="28.5" customHeight="1">
      <c r="A17" s="40"/>
      <c r="B17" s="40"/>
      <c r="C17" s="40"/>
      <c r="D17" s="40"/>
      <c r="E17" s="33" t="s">
        <v>84</v>
      </c>
      <c r="F17" s="34" t="s">
        <v>56</v>
      </c>
      <c r="G17" s="40"/>
      <c r="H17" s="40"/>
      <c r="I17" s="40"/>
      <c r="J17" s="40"/>
      <c r="K17" s="40"/>
      <c r="L17" s="40"/>
      <c r="M17" s="40"/>
      <c r="N17" s="40"/>
      <c r="O17" s="40"/>
      <c r="P17" s="40"/>
      <c r="Q17" s="40"/>
      <c r="R17" s="40"/>
      <c r="S17" s="40"/>
      <c r="T17" s="40"/>
      <c r="U17" s="40"/>
      <c r="V17" s="40"/>
      <c r="W17" s="40"/>
      <c r="X17" s="40"/>
      <c r="Y17" s="40"/>
      <c r="Z17" s="40"/>
    </row>
    <row r="18" hidden="1">
      <c r="A18" s="40"/>
      <c r="B18" s="40"/>
      <c r="C18" s="40"/>
      <c r="D18" s="40"/>
      <c r="E18" s="41"/>
      <c r="F18" s="18"/>
      <c r="G18" s="40"/>
      <c r="H18" s="40"/>
      <c r="I18" s="40"/>
      <c r="J18" s="40"/>
      <c r="K18" s="40"/>
      <c r="L18" s="40"/>
      <c r="M18" s="40"/>
      <c r="N18" s="40"/>
      <c r="O18" s="40"/>
      <c r="P18" s="40"/>
      <c r="Q18" s="40"/>
      <c r="R18" s="40"/>
      <c r="S18" s="40"/>
      <c r="T18" s="40"/>
      <c r="U18" s="40"/>
      <c r="V18" s="40"/>
      <c r="W18" s="40"/>
      <c r="X18" s="40"/>
      <c r="Y18" s="40"/>
      <c r="Z18" s="40"/>
    </row>
    <row r="19" ht="21.0" hidden="1" customHeight="1">
      <c r="A19" s="40"/>
      <c r="B19" s="40"/>
      <c r="C19" s="40"/>
      <c r="D19" s="42"/>
      <c r="E19" s="40"/>
      <c r="F19" s="40"/>
      <c r="G19" s="40"/>
      <c r="H19" s="40"/>
      <c r="I19" s="40"/>
      <c r="J19" s="40"/>
      <c r="K19" s="40"/>
      <c r="L19" s="40"/>
      <c r="M19" s="40"/>
      <c r="N19" s="40"/>
      <c r="O19" s="40"/>
      <c r="P19" s="40"/>
      <c r="Q19" s="40"/>
      <c r="R19" s="40"/>
      <c r="S19" s="40"/>
      <c r="T19" s="40"/>
      <c r="U19" s="40"/>
      <c r="V19" s="40"/>
      <c r="W19" s="40"/>
      <c r="X19" s="40"/>
      <c r="Y19" s="40"/>
      <c r="Z19" s="40"/>
    </row>
    <row r="20" ht="12.75" hidden="1" customHeight="1">
      <c r="A20" s="40"/>
      <c r="B20" s="40"/>
      <c r="C20" s="40"/>
      <c r="D20" s="43"/>
      <c r="E20" s="42"/>
      <c r="F20" s="42"/>
      <c r="G20" s="40"/>
      <c r="H20" s="40"/>
      <c r="I20" s="40"/>
      <c r="J20" s="40"/>
      <c r="K20" s="40"/>
      <c r="L20" s="40"/>
      <c r="M20" s="40"/>
      <c r="N20" s="40"/>
      <c r="O20" s="40"/>
      <c r="P20" s="40"/>
      <c r="Q20" s="40"/>
      <c r="R20" s="40"/>
      <c r="S20" s="40"/>
      <c r="T20" s="40"/>
      <c r="U20" s="40"/>
      <c r="V20" s="40"/>
      <c r="W20" s="40"/>
      <c r="X20" s="40"/>
      <c r="Y20" s="40"/>
      <c r="Z20" s="40"/>
    </row>
    <row r="21" ht="12.75" hidden="1" customHeight="1">
      <c r="A21" s="40"/>
      <c r="B21" s="40"/>
      <c r="C21" s="40"/>
      <c r="D21" s="43"/>
      <c r="E21" s="44"/>
      <c r="F21" s="43"/>
      <c r="G21" s="40"/>
      <c r="H21" s="40"/>
      <c r="I21" s="40"/>
      <c r="J21" s="40"/>
      <c r="K21" s="40"/>
      <c r="L21" s="40"/>
      <c r="M21" s="40"/>
      <c r="N21" s="40"/>
      <c r="O21" s="40"/>
      <c r="P21" s="40"/>
      <c r="Q21" s="40"/>
      <c r="R21" s="40"/>
      <c r="S21" s="40"/>
      <c r="T21" s="40"/>
      <c r="U21" s="40"/>
      <c r="V21" s="40"/>
      <c r="W21" s="40"/>
      <c r="X21" s="40"/>
      <c r="Y21" s="40"/>
      <c r="Z21" s="40"/>
    </row>
    <row r="22" ht="12.75" hidden="1" customHeight="1">
      <c r="A22" s="40"/>
      <c r="B22" s="40"/>
      <c r="C22" s="40"/>
      <c r="D22" s="43"/>
      <c r="E22" s="44"/>
      <c r="F22" s="43"/>
      <c r="G22" s="40"/>
      <c r="H22" s="40"/>
      <c r="I22" s="40"/>
      <c r="J22" s="40"/>
      <c r="K22" s="40"/>
      <c r="L22" s="40"/>
      <c r="M22" s="40"/>
      <c r="N22" s="40"/>
      <c r="O22" s="40"/>
      <c r="P22" s="40"/>
      <c r="Q22" s="40"/>
      <c r="R22" s="40"/>
      <c r="S22" s="40"/>
      <c r="T22" s="40"/>
      <c r="U22" s="40"/>
      <c r="V22" s="40"/>
      <c r="W22" s="40"/>
      <c r="X22" s="40"/>
      <c r="Y22" s="40"/>
      <c r="Z22" s="40"/>
    </row>
    <row r="23" ht="12.75" hidden="1" customHeight="1">
      <c r="A23" s="40"/>
      <c r="B23" s="40"/>
      <c r="C23" s="40"/>
      <c r="D23" s="43"/>
      <c r="E23" s="44"/>
      <c r="F23" s="43"/>
      <c r="G23" s="40"/>
      <c r="H23" s="40"/>
      <c r="I23" s="40"/>
      <c r="J23" s="40"/>
      <c r="K23" s="40"/>
      <c r="L23" s="40"/>
      <c r="M23" s="40"/>
      <c r="N23" s="40"/>
      <c r="O23" s="40"/>
      <c r="P23" s="40"/>
      <c r="Q23" s="40"/>
      <c r="R23" s="40"/>
      <c r="S23" s="40"/>
      <c r="T23" s="40"/>
      <c r="U23" s="40"/>
      <c r="V23" s="40"/>
      <c r="W23" s="40"/>
      <c r="X23" s="40"/>
      <c r="Y23" s="40"/>
      <c r="Z23" s="40"/>
    </row>
    <row r="24" ht="12.75" hidden="1" customHeight="1">
      <c r="A24" s="40"/>
      <c r="B24" s="40"/>
      <c r="C24" s="40"/>
      <c r="D24" s="43"/>
      <c r="E24" s="44"/>
      <c r="F24" s="43"/>
      <c r="G24" s="40"/>
      <c r="H24" s="40"/>
      <c r="I24" s="40"/>
      <c r="J24" s="40"/>
      <c r="K24" s="40"/>
      <c r="L24" s="40"/>
      <c r="M24" s="40"/>
      <c r="N24" s="40"/>
      <c r="O24" s="40"/>
      <c r="P24" s="40"/>
      <c r="Q24" s="40"/>
      <c r="R24" s="40"/>
      <c r="S24" s="40"/>
      <c r="T24" s="40"/>
      <c r="U24" s="40"/>
      <c r="V24" s="40"/>
      <c r="W24" s="40"/>
      <c r="X24" s="40"/>
      <c r="Y24" s="40"/>
      <c r="Z24" s="40"/>
    </row>
    <row r="25" ht="12.75" hidden="1" customHeight="1">
      <c r="A25" s="40"/>
      <c r="B25" s="40"/>
      <c r="C25" s="40"/>
      <c r="D25" s="43"/>
      <c r="E25" s="44"/>
      <c r="F25" s="43"/>
      <c r="G25" s="40"/>
      <c r="H25" s="40"/>
      <c r="I25" s="40"/>
      <c r="J25" s="40"/>
      <c r="K25" s="40"/>
      <c r="L25" s="40"/>
      <c r="M25" s="40"/>
      <c r="N25" s="40"/>
      <c r="O25" s="40"/>
      <c r="P25" s="40"/>
      <c r="Q25" s="40"/>
      <c r="R25" s="40"/>
      <c r="S25" s="40"/>
      <c r="T25" s="40"/>
      <c r="U25" s="40"/>
      <c r="V25" s="40"/>
      <c r="W25" s="40"/>
      <c r="X25" s="40"/>
      <c r="Y25" s="40"/>
      <c r="Z25" s="40"/>
    </row>
    <row r="26" ht="15.75" hidden="1" customHeight="1">
      <c r="A26" s="40"/>
      <c r="B26" s="40"/>
      <c r="C26" s="40"/>
      <c r="D26" s="40"/>
      <c r="E26" s="44"/>
      <c r="F26" s="43"/>
      <c r="G26" s="40"/>
      <c r="H26" s="40"/>
      <c r="I26" s="40"/>
      <c r="J26" s="40"/>
      <c r="K26" s="40"/>
      <c r="L26" s="40"/>
      <c r="M26" s="40"/>
      <c r="N26" s="40"/>
      <c r="O26" s="40"/>
      <c r="P26" s="40"/>
      <c r="Q26" s="40"/>
      <c r="R26" s="40"/>
      <c r="S26" s="40"/>
      <c r="T26" s="40"/>
      <c r="U26" s="40"/>
      <c r="V26" s="40"/>
      <c r="W26" s="40"/>
      <c r="X26" s="40"/>
      <c r="Y26" s="40"/>
      <c r="Z26" s="40"/>
    </row>
    <row r="27" ht="15.75" hidden="1" customHeight="1">
      <c r="A27" s="40"/>
      <c r="B27" s="40"/>
      <c r="C27" s="40"/>
      <c r="D27" s="40"/>
      <c r="E27" s="40"/>
      <c r="F27" s="40"/>
      <c r="G27" s="40"/>
      <c r="H27" s="40"/>
      <c r="I27" s="40"/>
      <c r="J27" s="40"/>
      <c r="K27" s="40"/>
      <c r="L27" s="40"/>
      <c r="M27" s="40"/>
      <c r="N27" s="40"/>
      <c r="O27" s="40"/>
      <c r="P27" s="40"/>
      <c r="Q27" s="40"/>
      <c r="R27" s="40"/>
      <c r="S27" s="40"/>
      <c r="T27" s="40"/>
      <c r="U27" s="40"/>
      <c r="V27" s="40"/>
      <c r="W27" s="40"/>
      <c r="X27" s="40"/>
      <c r="Y27" s="40"/>
      <c r="Z27" s="40"/>
    </row>
    <row r="28" ht="15.75" hidden="1" customHeight="1">
      <c r="A28" s="40"/>
      <c r="B28" s="40"/>
      <c r="C28" s="40"/>
      <c r="D28" s="40"/>
      <c r="E28" s="40"/>
      <c r="F28" s="40"/>
      <c r="G28" s="40"/>
      <c r="H28" s="40"/>
      <c r="I28" s="40"/>
      <c r="J28" s="40"/>
      <c r="K28" s="40"/>
      <c r="L28" s="40"/>
      <c r="M28" s="40"/>
      <c r="N28" s="40"/>
      <c r="O28" s="40"/>
      <c r="P28" s="40"/>
      <c r="Q28" s="40"/>
      <c r="R28" s="40"/>
      <c r="S28" s="40"/>
      <c r="T28" s="40"/>
      <c r="U28" s="40"/>
      <c r="V28" s="40"/>
      <c r="W28" s="40"/>
      <c r="X28" s="40"/>
      <c r="Y28" s="40"/>
      <c r="Z28" s="40"/>
    </row>
    <row r="29" ht="18.75" hidden="1" customHeight="1">
      <c r="A29" s="31"/>
      <c r="B29" s="31"/>
      <c r="C29" s="31"/>
      <c r="D29" s="31"/>
      <c r="E29" s="40"/>
      <c r="F29" s="40"/>
      <c r="G29" s="31"/>
      <c r="H29" s="31"/>
      <c r="I29" s="31"/>
      <c r="J29" s="31"/>
      <c r="K29" s="31"/>
      <c r="L29" s="31"/>
      <c r="M29" s="31"/>
      <c r="N29" s="31"/>
      <c r="O29" s="31"/>
      <c r="P29" s="31"/>
      <c r="Q29" s="31"/>
      <c r="R29" s="31"/>
      <c r="S29" s="31"/>
      <c r="T29" s="31"/>
      <c r="U29" s="31"/>
      <c r="V29" s="31"/>
      <c r="W29" s="31"/>
      <c r="X29" s="31"/>
      <c r="Y29" s="31"/>
      <c r="Z29" s="31"/>
    </row>
    <row r="30" ht="15.75" hidden="1" customHeight="1">
      <c r="A30" s="31"/>
      <c r="B30" s="31"/>
      <c r="C30" s="31"/>
      <c r="D30" s="31"/>
      <c r="E30" s="31"/>
      <c r="F30" s="31"/>
      <c r="G30" s="31"/>
      <c r="H30" s="31"/>
      <c r="I30" s="31"/>
      <c r="J30" s="31"/>
      <c r="K30" s="31"/>
      <c r="L30" s="31"/>
      <c r="M30" s="31"/>
      <c r="N30" s="31"/>
      <c r="O30" s="31"/>
      <c r="P30" s="31"/>
      <c r="Q30" s="31"/>
      <c r="R30" s="31"/>
      <c r="S30" s="31"/>
      <c r="T30" s="31"/>
      <c r="U30" s="31"/>
      <c r="V30" s="31"/>
      <c r="W30" s="31"/>
      <c r="X30" s="31"/>
      <c r="Y30" s="31"/>
      <c r="Z30" s="31"/>
    </row>
    <row r="31" ht="15.75" hidden="1" customHeight="1">
      <c r="A31" s="31"/>
      <c r="B31" s="31"/>
      <c r="C31" s="31"/>
      <c r="D31" s="31"/>
      <c r="E31" s="31"/>
      <c r="F31" s="31"/>
      <c r="G31" s="31"/>
      <c r="H31" s="31"/>
      <c r="I31" s="31"/>
      <c r="J31" s="31"/>
      <c r="K31" s="31"/>
      <c r="L31" s="31"/>
      <c r="M31" s="31"/>
      <c r="N31" s="31"/>
      <c r="O31" s="31"/>
      <c r="P31" s="31"/>
      <c r="Q31" s="31"/>
      <c r="R31" s="31"/>
      <c r="S31" s="31"/>
      <c r="T31" s="31"/>
      <c r="U31" s="31"/>
      <c r="V31" s="31"/>
      <c r="W31" s="31"/>
      <c r="X31" s="31"/>
      <c r="Y31" s="31"/>
      <c r="Z31" s="31"/>
    </row>
    <row r="32" ht="15.75" hidden="1" customHeight="1">
      <c r="A32" s="31"/>
      <c r="B32" s="31"/>
      <c r="C32" s="31"/>
      <c r="D32" s="31"/>
      <c r="E32" s="31"/>
      <c r="F32" s="31"/>
      <c r="G32" s="31"/>
      <c r="H32" s="31"/>
      <c r="I32" s="31"/>
      <c r="J32" s="31"/>
      <c r="K32" s="31"/>
      <c r="L32" s="31"/>
      <c r="M32" s="31"/>
      <c r="N32" s="31"/>
      <c r="O32" s="31"/>
      <c r="P32" s="31"/>
      <c r="Q32" s="31"/>
      <c r="R32" s="31"/>
      <c r="S32" s="31"/>
      <c r="T32" s="31"/>
      <c r="U32" s="31"/>
      <c r="V32" s="31"/>
      <c r="W32" s="31"/>
      <c r="X32" s="31"/>
      <c r="Y32" s="31"/>
      <c r="Z32" s="31"/>
    </row>
    <row r="33" ht="15.75" hidden="1" customHeight="1">
      <c r="A33" s="31"/>
      <c r="B33" s="31"/>
      <c r="C33" s="31"/>
      <c r="D33" s="31"/>
      <c r="E33" s="31"/>
      <c r="F33" s="31"/>
      <c r="G33" s="31"/>
      <c r="H33" s="31"/>
      <c r="I33" s="31"/>
      <c r="J33" s="31"/>
      <c r="K33" s="31"/>
      <c r="L33" s="31"/>
      <c r="M33" s="31"/>
      <c r="N33" s="31"/>
      <c r="O33" s="31"/>
      <c r="P33" s="31"/>
      <c r="Q33" s="31"/>
      <c r="R33" s="31"/>
      <c r="S33" s="31"/>
      <c r="T33" s="31"/>
      <c r="U33" s="31"/>
      <c r="V33" s="31"/>
      <c r="W33" s="31"/>
      <c r="X33" s="31"/>
      <c r="Y33" s="31"/>
      <c r="Z33" s="31"/>
    </row>
    <row r="34" ht="15.75" customHeight="1">
      <c r="A34" s="31"/>
      <c r="B34" s="31"/>
      <c r="C34" s="31"/>
      <c r="D34" s="31"/>
      <c r="E34" s="31"/>
      <c r="F34" s="31"/>
      <c r="G34" s="31"/>
      <c r="H34" s="31"/>
      <c r="I34" s="31"/>
      <c r="J34" s="31"/>
      <c r="K34" s="31"/>
      <c r="L34" s="31"/>
      <c r="M34" s="31"/>
      <c r="N34" s="31"/>
      <c r="O34" s="31"/>
      <c r="P34" s="31"/>
      <c r="Q34" s="31"/>
      <c r="R34" s="31"/>
      <c r="S34" s="31"/>
      <c r="T34" s="31"/>
      <c r="U34" s="31"/>
      <c r="V34" s="31"/>
      <c r="W34" s="31"/>
      <c r="X34" s="31"/>
      <c r="Y34" s="31"/>
      <c r="Z34" s="31"/>
    </row>
    <row r="35" ht="15.75" customHeight="1">
      <c r="A35" s="31"/>
      <c r="B35" s="31"/>
      <c r="C35" s="31"/>
      <c r="D35" s="31"/>
      <c r="E35" s="31"/>
      <c r="F35" s="31"/>
      <c r="G35" s="31"/>
      <c r="H35" s="31"/>
      <c r="I35" s="31"/>
      <c r="J35" s="31"/>
      <c r="K35" s="31"/>
      <c r="L35" s="31"/>
      <c r="M35" s="31"/>
      <c r="N35" s="31"/>
      <c r="O35" s="31"/>
      <c r="P35" s="31"/>
      <c r="Q35" s="31"/>
      <c r="R35" s="31"/>
      <c r="S35" s="31"/>
      <c r="T35" s="31"/>
      <c r="U35" s="31"/>
      <c r="V35" s="31"/>
      <c r="W35" s="31"/>
      <c r="X35" s="31"/>
      <c r="Y35" s="31"/>
      <c r="Z35" s="31"/>
    </row>
    <row r="36" ht="15.75" customHeight="1">
      <c r="A36" s="31"/>
      <c r="B36" s="31"/>
      <c r="C36" s="31"/>
      <c r="D36" s="31"/>
      <c r="E36" s="31"/>
      <c r="F36" s="31"/>
      <c r="G36" s="31"/>
      <c r="H36" s="31"/>
      <c r="I36" s="31"/>
      <c r="J36" s="31"/>
      <c r="K36" s="31"/>
      <c r="L36" s="31"/>
      <c r="M36" s="31"/>
      <c r="N36" s="31"/>
      <c r="O36" s="31"/>
      <c r="P36" s="31"/>
      <c r="Q36" s="31"/>
      <c r="R36" s="31"/>
      <c r="S36" s="31"/>
      <c r="T36" s="31"/>
      <c r="U36" s="31"/>
      <c r="V36" s="31"/>
      <c r="W36" s="31"/>
      <c r="X36" s="31"/>
      <c r="Y36" s="31"/>
      <c r="Z36" s="31"/>
    </row>
    <row r="37" ht="15.75" customHeight="1">
      <c r="A37" s="31"/>
      <c r="B37" s="31"/>
      <c r="C37" s="31"/>
      <c r="D37" s="31"/>
      <c r="E37" s="31"/>
      <c r="F37" s="31"/>
      <c r="G37" s="31"/>
      <c r="H37" s="31"/>
      <c r="I37" s="31"/>
      <c r="J37" s="31"/>
      <c r="K37" s="31"/>
      <c r="L37" s="31"/>
      <c r="M37" s="31"/>
      <c r="N37" s="31"/>
      <c r="O37" s="31"/>
      <c r="P37" s="31"/>
      <c r="Q37" s="31"/>
      <c r="R37" s="31"/>
      <c r="S37" s="31"/>
      <c r="T37" s="31"/>
      <c r="U37" s="31"/>
      <c r="V37" s="31"/>
      <c r="W37" s="31"/>
      <c r="X37" s="31"/>
      <c r="Y37" s="31"/>
      <c r="Z37" s="31"/>
    </row>
    <row r="38" ht="15.75" customHeight="1">
      <c r="A38" s="31"/>
      <c r="B38" s="31"/>
      <c r="C38" s="31"/>
      <c r="D38" s="31"/>
      <c r="E38" s="31"/>
      <c r="F38" s="31"/>
      <c r="G38" s="31"/>
      <c r="H38" s="31"/>
      <c r="I38" s="31"/>
      <c r="J38" s="31"/>
      <c r="K38" s="31"/>
      <c r="L38" s="31"/>
      <c r="M38" s="31"/>
      <c r="N38" s="31"/>
      <c r="O38" s="31"/>
      <c r="P38" s="31"/>
      <c r="Q38" s="31"/>
      <c r="R38" s="31"/>
      <c r="S38" s="31"/>
      <c r="T38" s="31"/>
      <c r="U38" s="31"/>
      <c r="V38" s="31"/>
      <c r="W38" s="31"/>
      <c r="X38" s="31"/>
      <c r="Y38" s="31"/>
      <c r="Z38" s="31"/>
    </row>
    <row r="39" ht="15.75" customHeight="1">
      <c r="A39" s="31"/>
      <c r="B39" s="31"/>
      <c r="C39" s="31"/>
      <c r="D39" s="31"/>
      <c r="E39" s="31"/>
      <c r="F39" s="31"/>
      <c r="G39" s="31"/>
      <c r="H39" s="31"/>
      <c r="I39" s="31"/>
      <c r="J39" s="31"/>
      <c r="K39" s="31"/>
      <c r="L39" s="31"/>
      <c r="M39" s="31"/>
      <c r="N39" s="31"/>
      <c r="O39" s="31"/>
      <c r="P39" s="31"/>
      <c r="Q39" s="31"/>
      <c r="R39" s="31"/>
      <c r="S39" s="31"/>
      <c r="T39" s="31"/>
      <c r="U39" s="31"/>
      <c r="V39" s="31"/>
      <c r="W39" s="31"/>
      <c r="X39" s="31"/>
      <c r="Y39" s="31"/>
      <c r="Z39" s="31"/>
    </row>
    <row r="40" ht="15.75" customHeight="1">
      <c r="A40" s="31"/>
      <c r="B40" s="31"/>
      <c r="C40" s="31"/>
      <c r="D40" s="31"/>
      <c r="E40" s="31"/>
      <c r="F40" s="31"/>
      <c r="G40" s="31"/>
      <c r="H40" s="31"/>
      <c r="I40" s="31"/>
      <c r="J40" s="31"/>
      <c r="K40" s="31"/>
      <c r="L40" s="31"/>
      <c r="M40" s="31"/>
      <c r="N40" s="31"/>
      <c r="O40" s="31"/>
      <c r="P40" s="31"/>
      <c r="Q40" s="31"/>
      <c r="R40" s="31"/>
      <c r="S40" s="31"/>
      <c r="T40" s="31"/>
      <c r="U40" s="31"/>
      <c r="V40" s="31"/>
      <c r="W40" s="31"/>
      <c r="X40" s="31"/>
      <c r="Y40" s="31"/>
      <c r="Z40" s="31"/>
    </row>
    <row r="41" ht="15.75" customHeight="1">
      <c r="A41" s="31"/>
      <c r="B41" s="31"/>
      <c r="C41" s="31"/>
      <c r="D41" s="31"/>
      <c r="E41" s="31"/>
      <c r="F41" s="31"/>
      <c r="G41" s="31"/>
      <c r="H41" s="31"/>
      <c r="I41" s="31"/>
      <c r="J41" s="31"/>
      <c r="K41" s="31"/>
      <c r="L41" s="31"/>
      <c r="M41" s="31"/>
      <c r="N41" s="31"/>
      <c r="O41" s="31"/>
      <c r="P41" s="31"/>
      <c r="Q41" s="31"/>
      <c r="R41" s="31"/>
      <c r="S41" s="31"/>
      <c r="T41" s="31"/>
      <c r="U41" s="31"/>
      <c r="V41" s="31"/>
      <c r="W41" s="31"/>
      <c r="X41" s="31"/>
      <c r="Y41" s="31"/>
      <c r="Z41" s="31"/>
    </row>
    <row r="42" ht="15.75" customHeight="1">
      <c r="A42" s="31"/>
      <c r="B42" s="31"/>
      <c r="C42" s="31"/>
      <c r="D42" s="31"/>
      <c r="E42" s="31"/>
      <c r="F42" s="31"/>
      <c r="G42" s="31"/>
      <c r="H42" s="31"/>
      <c r="I42" s="31"/>
      <c r="J42" s="31"/>
      <c r="K42" s="31"/>
      <c r="L42" s="31"/>
      <c r="M42" s="31"/>
      <c r="N42" s="31"/>
      <c r="O42" s="31"/>
      <c r="P42" s="31"/>
      <c r="Q42" s="31"/>
      <c r="R42" s="31"/>
      <c r="S42" s="31"/>
      <c r="T42" s="31"/>
      <c r="U42" s="31"/>
      <c r="V42" s="31"/>
      <c r="W42" s="31"/>
      <c r="X42" s="31"/>
      <c r="Y42" s="31"/>
      <c r="Z42" s="31"/>
    </row>
    <row r="43" ht="15.75" customHeight="1">
      <c r="A43" s="31"/>
      <c r="B43" s="31"/>
      <c r="C43" s="31"/>
      <c r="D43" s="31"/>
      <c r="E43" s="31"/>
      <c r="F43" s="31"/>
      <c r="G43" s="31"/>
      <c r="H43" s="31"/>
      <c r="I43" s="31"/>
      <c r="J43" s="31"/>
      <c r="K43" s="31"/>
      <c r="L43" s="31"/>
      <c r="M43" s="31"/>
      <c r="N43" s="31"/>
      <c r="O43" s="31"/>
      <c r="P43" s="31"/>
      <c r="Q43" s="31"/>
      <c r="R43" s="31"/>
      <c r="S43" s="31"/>
      <c r="T43" s="31"/>
      <c r="U43" s="31"/>
      <c r="V43" s="31"/>
      <c r="W43" s="31"/>
      <c r="X43" s="31"/>
      <c r="Y43" s="31"/>
      <c r="Z43" s="31"/>
    </row>
    <row r="44" ht="15.75" customHeight="1">
      <c r="A44" s="31"/>
      <c r="B44" s="31"/>
      <c r="C44" s="31"/>
      <c r="D44" s="31"/>
      <c r="E44" s="31"/>
      <c r="F44" s="31"/>
      <c r="G44" s="31"/>
      <c r="H44" s="31"/>
      <c r="I44" s="31"/>
      <c r="J44" s="31"/>
      <c r="K44" s="31"/>
      <c r="L44" s="31"/>
      <c r="M44" s="31"/>
      <c r="N44" s="31"/>
      <c r="O44" s="31"/>
      <c r="P44" s="31"/>
      <c r="Q44" s="31"/>
      <c r="R44" s="31"/>
      <c r="S44" s="31"/>
      <c r="T44" s="31"/>
      <c r="U44" s="31"/>
      <c r="V44" s="31"/>
      <c r="W44" s="31"/>
      <c r="X44" s="31"/>
      <c r="Y44" s="31"/>
      <c r="Z44" s="31"/>
    </row>
    <row r="45" ht="15.75" customHeight="1">
      <c r="A45" s="31"/>
      <c r="B45" s="31"/>
      <c r="C45" s="31"/>
      <c r="D45" s="31"/>
      <c r="E45" s="31"/>
      <c r="F45" s="31"/>
      <c r="G45" s="31"/>
      <c r="H45" s="31"/>
      <c r="I45" s="31"/>
      <c r="J45" s="31"/>
      <c r="K45" s="31"/>
      <c r="L45" s="31"/>
      <c r="M45" s="31"/>
      <c r="N45" s="31"/>
      <c r="O45" s="31"/>
      <c r="P45" s="31"/>
      <c r="Q45" s="31"/>
      <c r="R45" s="31"/>
      <c r="S45" s="31"/>
      <c r="T45" s="31"/>
      <c r="U45" s="31"/>
      <c r="V45" s="31"/>
      <c r="W45" s="31"/>
      <c r="X45" s="31"/>
      <c r="Y45" s="31"/>
      <c r="Z45" s="31"/>
    </row>
    <row r="46" ht="15.75" customHeight="1">
      <c r="A46" s="31"/>
      <c r="B46" s="31"/>
      <c r="C46" s="31"/>
      <c r="D46" s="31"/>
      <c r="E46" s="31"/>
      <c r="F46" s="31"/>
      <c r="G46" s="31"/>
      <c r="H46" s="31"/>
      <c r="I46" s="31"/>
      <c r="J46" s="31"/>
      <c r="K46" s="31"/>
      <c r="L46" s="31"/>
      <c r="M46" s="31"/>
      <c r="N46" s="31"/>
      <c r="O46" s="31"/>
      <c r="P46" s="31"/>
      <c r="Q46" s="31"/>
      <c r="R46" s="31"/>
      <c r="S46" s="31"/>
      <c r="T46" s="31"/>
      <c r="U46" s="31"/>
      <c r="V46" s="31"/>
      <c r="W46" s="31"/>
      <c r="X46" s="31"/>
      <c r="Y46" s="31"/>
      <c r="Z46" s="31"/>
    </row>
    <row r="47" ht="15.75" customHeight="1">
      <c r="A47" s="31"/>
      <c r="B47" s="31"/>
      <c r="C47" s="31"/>
      <c r="D47" s="31"/>
      <c r="E47" s="31"/>
      <c r="F47" s="31"/>
      <c r="G47" s="31"/>
      <c r="H47" s="31"/>
      <c r="I47" s="31"/>
      <c r="J47" s="31"/>
      <c r="K47" s="31"/>
      <c r="L47" s="31"/>
      <c r="M47" s="31"/>
      <c r="N47" s="31"/>
      <c r="O47" s="31"/>
      <c r="P47" s="31"/>
      <c r="Q47" s="31"/>
      <c r="R47" s="31"/>
      <c r="S47" s="31"/>
      <c r="T47" s="31"/>
      <c r="U47" s="31"/>
      <c r="V47" s="31"/>
      <c r="W47" s="31"/>
      <c r="X47" s="31"/>
      <c r="Y47" s="31"/>
      <c r="Z47" s="31"/>
    </row>
    <row r="48" ht="15.75" customHeight="1">
      <c r="A48" s="31"/>
      <c r="B48" s="31"/>
      <c r="C48" s="31"/>
      <c r="D48" s="31"/>
      <c r="E48" s="31"/>
      <c r="F48" s="31"/>
      <c r="G48" s="31"/>
      <c r="H48" s="31"/>
      <c r="I48" s="31"/>
      <c r="J48" s="31"/>
      <c r="K48" s="31"/>
      <c r="L48" s="31"/>
      <c r="M48" s="31"/>
      <c r="N48" s="31"/>
      <c r="O48" s="31"/>
      <c r="P48" s="31"/>
      <c r="Q48" s="31"/>
      <c r="R48" s="31"/>
      <c r="S48" s="31"/>
      <c r="T48" s="31"/>
      <c r="U48" s="31"/>
      <c r="V48" s="31"/>
      <c r="W48" s="31"/>
      <c r="X48" s="31"/>
      <c r="Y48" s="31"/>
      <c r="Z48" s="31"/>
    </row>
    <row r="49" ht="15.75" customHeight="1">
      <c r="A49" s="31"/>
      <c r="B49" s="31"/>
      <c r="C49" s="31"/>
      <c r="D49" s="31"/>
      <c r="E49" s="31"/>
      <c r="F49" s="31"/>
      <c r="G49" s="31"/>
      <c r="H49" s="31"/>
      <c r="I49" s="31"/>
      <c r="J49" s="31"/>
      <c r="K49" s="31"/>
      <c r="L49" s="31"/>
      <c r="M49" s="31"/>
      <c r="N49" s="31"/>
      <c r="O49" s="31"/>
      <c r="P49" s="31"/>
      <c r="Q49" s="31"/>
      <c r="R49" s="31"/>
      <c r="S49" s="31"/>
      <c r="T49" s="31"/>
      <c r="U49" s="31"/>
      <c r="V49" s="31"/>
      <c r="W49" s="31"/>
      <c r="X49" s="31"/>
      <c r="Y49" s="31"/>
      <c r="Z49" s="31"/>
    </row>
    <row r="50" ht="15.75" customHeight="1">
      <c r="A50" s="31"/>
      <c r="B50" s="31"/>
      <c r="C50" s="31"/>
      <c r="D50" s="31"/>
      <c r="E50" s="31"/>
      <c r="F50" s="31"/>
      <c r="G50" s="31"/>
      <c r="H50" s="31"/>
      <c r="I50" s="31"/>
      <c r="J50" s="31"/>
      <c r="K50" s="31"/>
      <c r="L50" s="31"/>
      <c r="M50" s="31"/>
      <c r="N50" s="31"/>
      <c r="O50" s="31"/>
      <c r="P50" s="31"/>
      <c r="Q50" s="31"/>
      <c r="R50" s="31"/>
      <c r="S50" s="31"/>
      <c r="T50" s="31"/>
      <c r="U50" s="31"/>
      <c r="V50" s="31"/>
      <c r="W50" s="31"/>
      <c r="X50" s="31"/>
      <c r="Y50" s="31"/>
      <c r="Z50" s="31"/>
    </row>
    <row r="51" ht="15.75" customHeight="1">
      <c r="A51" s="31"/>
      <c r="B51" s="31"/>
      <c r="C51" s="31"/>
      <c r="D51" s="31"/>
      <c r="E51" s="31"/>
      <c r="F51" s="31"/>
      <c r="G51" s="31"/>
      <c r="H51" s="31"/>
      <c r="I51" s="31"/>
      <c r="J51" s="31"/>
      <c r="K51" s="31"/>
      <c r="L51" s="31"/>
      <c r="M51" s="31"/>
      <c r="N51" s="31"/>
      <c r="O51" s="31"/>
      <c r="P51" s="31"/>
      <c r="Q51" s="31"/>
      <c r="R51" s="31"/>
      <c r="S51" s="31"/>
      <c r="T51" s="31"/>
      <c r="U51" s="31"/>
      <c r="V51" s="31"/>
      <c r="W51" s="31"/>
      <c r="X51" s="31"/>
      <c r="Y51" s="31"/>
      <c r="Z51" s="31"/>
    </row>
    <row r="52" ht="15.75" customHeight="1">
      <c r="A52" s="31"/>
      <c r="B52" s="31"/>
      <c r="C52" s="31"/>
      <c r="D52" s="31"/>
      <c r="E52" s="31"/>
      <c r="F52" s="31"/>
      <c r="G52" s="31"/>
      <c r="H52" s="31"/>
      <c r="I52" s="31"/>
      <c r="J52" s="31"/>
      <c r="K52" s="31"/>
      <c r="L52" s="31"/>
      <c r="M52" s="31"/>
      <c r="N52" s="31"/>
      <c r="O52" s="31"/>
      <c r="P52" s="31"/>
      <c r="Q52" s="31"/>
      <c r="R52" s="31"/>
      <c r="S52" s="31"/>
      <c r="T52" s="31"/>
      <c r="U52" s="31"/>
      <c r="V52" s="31"/>
      <c r="W52" s="31"/>
      <c r="X52" s="31"/>
      <c r="Y52" s="31"/>
      <c r="Z52" s="31"/>
    </row>
    <row r="53" ht="15.75" customHeight="1">
      <c r="A53" s="31"/>
      <c r="B53" s="31"/>
      <c r="C53" s="31"/>
      <c r="D53" s="31"/>
      <c r="E53" s="31"/>
      <c r="F53" s="31"/>
      <c r="G53" s="31"/>
      <c r="H53" s="31"/>
      <c r="I53" s="31"/>
      <c r="J53" s="31"/>
      <c r="K53" s="31"/>
      <c r="L53" s="31"/>
      <c r="M53" s="31"/>
      <c r="N53" s="31"/>
      <c r="O53" s="31"/>
      <c r="P53" s="31"/>
      <c r="Q53" s="31"/>
      <c r="R53" s="31"/>
      <c r="S53" s="31"/>
      <c r="T53" s="31"/>
      <c r="U53" s="31"/>
      <c r="V53" s="31"/>
      <c r="W53" s="31"/>
      <c r="X53" s="31"/>
      <c r="Y53" s="31"/>
      <c r="Z53" s="31"/>
    </row>
    <row r="54" ht="15.75" customHeight="1">
      <c r="A54" s="31"/>
      <c r="B54" s="31"/>
      <c r="C54" s="31"/>
      <c r="D54" s="31"/>
      <c r="E54" s="31"/>
      <c r="F54" s="31"/>
      <c r="G54" s="31"/>
      <c r="H54" s="31"/>
      <c r="I54" s="31"/>
      <c r="J54" s="31"/>
      <c r="K54" s="31"/>
      <c r="L54" s="31"/>
      <c r="M54" s="31"/>
      <c r="N54" s="31"/>
      <c r="O54" s="31"/>
      <c r="P54" s="31"/>
      <c r="Q54" s="31"/>
      <c r="R54" s="31"/>
      <c r="S54" s="31"/>
      <c r="T54" s="31"/>
      <c r="U54" s="31"/>
      <c r="V54" s="31"/>
      <c r="W54" s="31"/>
      <c r="X54" s="31"/>
      <c r="Y54" s="31"/>
      <c r="Z54" s="31"/>
    </row>
    <row r="55" ht="15.75" customHeight="1">
      <c r="A55" s="31"/>
      <c r="B55" s="31"/>
      <c r="C55" s="31"/>
      <c r="D55" s="31"/>
      <c r="E55" s="31"/>
      <c r="F55" s="31"/>
      <c r="G55" s="31"/>
      <c r="H55" s="31"/>
      <c r="I55" s="31"/>
      <c r="J55" s="31"/>
      <c r="K55" s="31"/>
      <c r="L55" s="31"/>
      <c r="M55" s="31"/>
      <c r="N55" s="31"/>
      <c r="O55" s="31"/>
      <c r="P55" s="31"/>
      <c r="Q55" s="31"/>
      <c r="R55" s="31"/>
      <c r="S55" s="31"/>
      <c r="T55" s="31"/>
      <c r="U55" s="31"/>
      <c r="V55" s="31"/>
      <c r="W55" s="31"/>
      <c r="X55" s="31"/>
      <c r="Y55" s="31"/>
      <c r="Z55" s="31"/>
    </row>
    <row r="56" ht="15.75" customHeight="1">
      <c r="A56" s="31"/>
      <c r="B56" s="31"/>
      <c r="C56" s="31"/>
      <c r="D56" s="31"/>
      <c r="E56" s="31"/>
      <c r="F56" s="31"/>
      <c r="G56" s="31"/>
      <c r="H56" s="31"/>
      <c r="I56" s="31"/>
      <c r="J56" s="31"/>
      <c r="K56" s="31"/>
      <c r="L56" s="31"/>
      <c r="M56" s="31"/>
      <c r="N56" s="31"/>
      <c r="O56" s="31"/>
      <c r="P56" s="31"/>
      <c r="Q56" s="31"/>
      <c r="R56" s="31"/>
      <c r="S56" s="31"/>
      <c r="T56" s="31"/>
      <c r="U56" s="31"/>
      <c r="V56" s="31"/>
      <c r="W56" s="31"/>
      <c r="X56" s="31"/>
      <c r="Y56" s="31"/>
      <c r="Z56" s="31"/>
    </row>
    <row r="57" ht="15.75" customHeight="1">
      <c r="A57" s="31"/>
      <c r="B57" s="31"/>
      <c r="C57" s="31"/>
      <c r="D57" s="31"/>
      <c r="E57" s="31"/>
      <c r="F57" s="31"/>
      <c r="G57" s="31"/>
      <c r="H57" s="31"/>
      <c r="I57" s="31"/>
      <c r="J57" s="31"/>
      <c r="K57" s="31"/>
      <c r="L57" s="31"/>
      <c r="M57" s="31"/>
      <c r="N57" s="31"/>
      <c r="O57" s="31"/>
      <c r="P57" s="31"/>
      <c r="Q57" s="31"/>
      <c r="R57" s="31"/>
      <c r="S57" s="31"/>
      <c r="T57" s="31"/>
      <c r="U57" s="31"/>
      <c r="V57" s="31"/>
      <c r="W57" s="31"/>
      <c r="X57" s="31"/>
      <c r="Y57" s="31"/>
      <c r="Z57" s="31"/>
    </row>
    <row r="58" ht="15.75" customHeight="1">
      <c r="A58" s="31"/>
      <c r="B58" s="31"/>
      <c r="C58" s="31"/>
      <c r="D58" s="31"/>
      <c r="E58" s="31"/>
      <c r="F58" s="31"/>
      <c r="G58" s="31"/>
      <c r="H58" s="31"/>
      <c r="I58" s="31"/>
      <c r="J58" s="31"/>
      <c r="K58" s="31"/>
      <c r="L58" s="31"/>
      <c r="M58" s="31"/>
      <c r="N58" s="31"/>
      <c r="O58" s="31"/>
      <c r="P58" s="31"/>
      <c r="Q58" s="31"/>
      <c r="R58" s="31"/>
      <c r="S58" s="31"/>
      <c r="T58" s="31"/>
      <c r="U58" s="31"/>
      <c r="V58" s="31"/>
      <c r="W58" s="31"/>
      <c r="X58" s="31"/>
      <c r="Y58" s="31"/>
      <c r="Z58" s="31"/>
    </row>
    <row r="59" ht="15.75" customHeight="1">
      <c r="A59" s="31"/>
      <c r="B59" s="31"/>
      <c r="C59" s="31"/>
      <c r="D59" s="31"/>
      <c r="E59" s="31"/>
      <c r="F59" s="31"/>
      <c r="G59" s="31"/>
      <c r="H59" s="31"/>
      <c r="I59" s="31"/>
      <c r="J59" s="31"/>
      <c r="K59" s="31"/>
      <c r="L59" s="31"/>
      <c r="M59" s="31"/>
      <c r="N59" s="31"/>
      <c r="O59" s="31"/>
      <c r="P59" s="31"/>
      <c r="Q59" s="31"/>
      <c r="R59" s="31"/>
      <c r="S59" s="31"/>
      <c r="T59" s="31"/>
      <c r="U59" s="31"/>
      <c r="V59" s="31"/>
      <c r="W59" s="31"/>
      <c r="X59" s="31"/>
      <c r="Y59" s="31"/>
      <c r="Z59" s="31"/>
    </row>
    <row r="60" ht="15.75" customHeight="1">
      <c r="A60" s="31"/>
      <c r="B60" s="31"/>
      <c r="C60" s="31"/>
      <c r="D60" s="31"/>
      <c r="E60" s="31"/>
      <c r="F60" s="31"/>
      <c r="G60" s="31"/>
      <c r="H60" s="31"/>
      <c r="I60" s="31"/>
      <c r="J60" s="31"/>
      <c r="K60" s="31"/>
      <c r="L60" s="31"/>
      <c r="M60" s="31"/>
      <c r="N60" s="31"/>
      <c r="O60" s="31"/>
      <c r="P60" s="31"/>
      <c r="Q60" s="31"/>
      <c r="R60" s="31"/>
      <c r="S60" s="31"/>
      <c r="T60" s="31"/>
      <c r="U60" s="31"/>
      <c r="V60" s="31"/>
      <c r="W60" s="31"/>
      <c r="X60" s="31"/>
      <c r="Y60" s="31"/>
      <c r="Z60" s="31"/>
    </row>
    <row r="61" ht="15.75" customHeight="1">
      <c r="A61" s="31"/>
      <c r="B61" s="31"/>
      <c r="C61" s="31"/>
      <c r="D61" s="31"/>
      <c r="E61" s="31"/>
      <c r="F61" s="31"/>
      <c r="G61" s="31"/>
      <c r="H61" s="31"/>
      <c r="I61" s="31"/>
      <c r="J61" s="31"/>
      <c r="K61" s="31"/>
      <c r="L61" s="31"/>
      <c r="M61" s="31"/>
      <c r="N61" s="31"/>
      <c r="O61" s="31"/>
      <c r="P61" s="31"/>
      <c r="Q61" s="31"/>
      <c r="R61" s="31"/>
      <c r="S61" s="31"/>
      <c r="T61" s="31"/>
      <c r="U61" s="31"/>
      <c r="V61" s="31"/>
      <c r="W61" s="31"/>
      <c r="X61" s="31"/>
      <c r="Y61" s="31"/>
      <c r="Z61" s="31"/>
    </row>
    <row r="62" ht="15.75" customHeight="1">
      <c r="A62" s="31"/>
      <c r="B62" s="31"/>
      <c r="C62" s="31"/>
      <c r="D62" s="31"/>
      <c r="E62" s="31"/>
      <c r="F62" s="31"/>
      <c r="G62" s="31"/>
      <c r="H62" s="31"/>
      <c r="I62" s="31"/>
      <c r="J62" s="31"/>
      <c r="K62" s="31"/>
      <c r="L62" s="31"/>
      <c r="M62" s="31"/>
      <c r="N62" s="31"/>
      <c r="O62" s="31"/>
      <c r="P62" s="31"/>
      <c r="Q62" s="31"/>
      <c r="R62" s="31"/>
      <c r="S62" s="31"/>
      <c r="T62" s="31"/>
      <c r="U62" s="31"/>
      <c r="V62" s="31"/>
      <c r="W62" s="31"/>
      <c r="X62" s="31"/>
      <c r="Y62" s="31"/>
      <c r="Z62" s="31"/>
    </row>
    <row r="63" ht="15.75" customHeight="1">
      <c r="A63" s="31"/>
      <c r="B63" s="31"/>
      <c r="C63" s="31"/>
      <c r="D63" s="31"/>
      <c r="E63" s="31"/>
      <c r="F63" s="31"/>
      <c r="G63" s="31"/>
      <c r="H63" s="31"/>
      <c r="I63" s="31"/>
      <c r="J63" s="31"/>
      <c r="K63" s="31"/>
      <c r="L63" s="31"/>
      <c r="M63" s="31"/>
      <c r="N63" s="31"/>
      <c r="O63" s="31"/>
      <c r="P63" s="31"/>
      <c r="Q63" s="31"/>
      <c r="R63" s="31"/>
      <c r="S63" s="31"/>
      <c r="T63" s="31"/>
      <c r="U63" s="31"/>
      <c r="V63" s="31"/>
      <c r="W63" s="31"/>
      <c r="X63" s="31"/>
      <c r="Y63" s="31"/>
      <c r="Z63" s="31"/>
    </row>
    <row r="64" ht="15.75" customHeight="1">
      <c r="A64" s="31"/>
      <c r="B64" s="31"/>
      <c r="C64" s="31"/>
      <c r="D64" s="31"/>
      <c r="E64" s="31"/>
      <c r="F64" s="31"/>
      <c r="G64" s="31"/>
      <c r="H64" s="31"/>
      <c r="I64" s="31"/>
      <c r="J64" s="31"/>
      <c r="K64" s="31"/>
      <c r="L64" s="31"/>
      <c r="M64" s="31"/>
      <c r="N64" s="31"/>
      <c r="O64" s="31"/>
      <c r="P64" s="31"/>
      <c r="Q64" s="31"/>
      <c r="R64" s="31"/>
      <c r="S64" s="31"/>
      <c r="T64" s="31"/>
      <c r="U64" s="31"/>
      <c r="V64" s="31"/>
      <c r="W64" s="31"/>
      <c r="X64" s="31"/>
      <c r="Y64" s="31"/>
      <c r="Z64" s="31"/>
    </row>
    <row r="65" ht="15.75" customHeight="1">
      <c r="A65" s="31"/>
      <c r="B65" s="31"/>
      <c r="C65" s="31"/>
      <c r="D65" s="31"/>
      <c r="E65" s="31"/>
      <c r="F65" s="31"/>
      <c r="G65" s="31"/>
      <c r="H65" s="31"/>
      <c r="I65" s="31"/>
      <c r="J65" s="31"/>
      <c r="K65" s="31"/>
      <c r="L65" s="31"/>
      <c r="M65" s="31"/>
      <c r="N65" s="31"/>
      <c r="O65" s="31"/>
      <c r="P65" s="31"/>
      <c r="Q65" s="31"/>
      <c r="R65" s="31"/>
      <c r="S65" s="31"/>
      <c r="T65" s="31"/>
      <c r="U65" s="31"/>
      <c r="V65" s="31"/>
      <c r="W65" s="31"/>
      <c r="X65" s="31"/>
      <c r="Y65" s="31"/>
      <c r="Z65" s="31"/>
    </row>
    <row r="66" ht="15.75" customHeight="1">
      <c r="A66" s="31"/>
      <c r="B66" s="31"/>
      <c r="C66" s="31"/>
      <c r="D66" s="31"/>
      <c r="E66" s="31"/>
      <c r="F66" s="31"/>
      <c r="G66" s="31"/>
      <c r="H66" s="31"/>
      <c r="I66" s="31"/>
      <c r="J66" s="31"/>
      <c r="K66" s="31"/>
      <c r="L66" s="31"/>
      <c r="M66" s="31"/>
      <c r="N66" s="31"/>
      <c r="O66" s="31"/>
      <c r="P66" s="31"/>
      <c r="Q66" s="31"/>
      <c r="R66" s="31"/>
      <c r="S66" s="31"/>
      <c r="T66" s="31"/>
      <c r="U66" s="31"/>
      <c r="V66" s="31"/>
      <c r="W66" s="31"/>
      <c r="X66" s="31"/>
      <c r="Y66" s="31"/>
      <c r="Z66" s="31"/>
    </row>
    <row r="67" ht="15.75" customHeight="1">
      <c r="A67" s="31"/>
      <c r="B67" s="31"/>
      <c r="C67" s="31"/>
      <c r="D67" s="31"/>
      <c r="E67" s="31"/>
      <c r="F67" s="31"/>
      <c r="G67" s="31"/>
      <c r="H67" s="31"/>
      <c r="I67" s="31"/>
      <c r="J67" s="31"/>
      <c r="K67" s="31"/>
      <c r="L67" s="31"/>
      <c r="M67" s="31"/>
      <c r="N67" s="31"/>
      <c r="O67" s="31"/>
      <c r="P67" s="31"/>
      <c r="Q67" s="31"/>
      <c r="R67" s="31"/>
      <c r="S67" s="31"/>
      <c r="T67" s="31"/>
      <c r="U67" s="31"/>
      <c r="V67" s="31"/>
      <c r="W67" s="31"/>
      <c r="X67" s="31"/>
      <c r="Y67" s="31"/>
      <c r="Z67" s="31"/>
    </row>
    <row r="68" ht="15.75" customHeight="1">
      <c r="A68" s="31"/>
      <c r="B68" s="31"/>
      <c r="C68" s="31"/>
      <c r="D68" s="31"/>
      <c r="E68" s="31"/>
      <c r="F68" s="31"/>
      <c r="G68" s="31"/>
      <c r="H68" s="31"/>
      <c r="I68" s="31"/>
      <c r="J68" s="31"/>
      <c r="K68" s="31"/>
      <c r="L68" s="31"/>
      <c r="M68" s="31"/>
      <c r="N68" s="31"/>
      <c r="O68" s="31"/>
      <c r="P68" s="31"/>
      <c r="Q68" s="31"/>
      <c r="R68" s="31"/>
      <c r="S68" s="31"/>
      <c r="T68" s="31"/>
      <c r="U68" s="31"/>
      <c r="V68" s="31"/>
      <c r="W68" s="31"/>
      <c r="X68" s="31"/>
      <c r="Y68" s="31"/>
      <c r="Z68" s="31"/>
    </row>
    <row r="69" ht="15.75" customHeight="1">
      <c r="A69" s="31"/>
      <c r="B69" s="31"/>
      <c r="C69" s="31"/>
      <c r="D69" s="31"/>
      <c r="E69" s="31"/>
      <c r="F69" s="31"/>
      <c r="G69" s="31"/>
      <c r="H69" s="31"/>
      <c r="I69" s="31"/>
      <c r="J69" s="31"/>
      <c r="K69" s="31"/>
      <c r="L69" s="31"/>
      <c r="M69" s="31"/>
      <c r="N69" s="31"/>
      <c r="O69" s="31"/>
      <c r="P69" s="31"/>
      <c r="Q69" s="31"/>
      <c r="R69" s="31"/>
      <c r="S69" s="31"/>
      <c r="T69" s="31"/>
      <c r="U69" s="31"/>
      <c r="V69" s="31"/>
      <c r="W69" s="31"/>
      <c r="X69" s="31"/>
      <c r="Y69" s="31"/>
      <c r="Z69" s="31"/>
    </row>
    <row r="70" ht="15.75" customHeight="1">
      <c r="A70" s="31"/>
      <c r="B70" s="31"/>
      <c r="C70" s="31"/>
      <c r="D70" s="31"/>
      <c r="E70" s="31"/>
      <c r="F70" s="31"/>
      <c r="G70" s="31"/>
      <c r="H70" s="31"/>
      <c r="I70" s="31"/>
      <c r="J70" s="31"/>
      <c r="K70" s="31"/>
      <c r="L70" s="31"/>
      <c r="M70" s="31"/>
      <c r="N70" s="31"/>
      <c r="O70" s="31"/>
      <c r="P70" s="31"/>
      <c r="Q70" s="31"/>
      <c r="R70" s="31"/>
      <c r="S70" s="31"/>
      <c r="T70" s="31"/>
      <c r="U70" s="31"/>
      <c r="V70" s="31"/>
      <c r="W70" s="31"/>
      <c r="X70" s="31"/>
      <c r="Y70" s="31"/>
      <c r="Z70" s="31"/>
    </row>
    <row r="71" ht="15.75" customHeight="1">
      <c r="A71" s="31"/>
      <c r="B71" s="31"/>
      <c r="C71" s="31"/>
      <c r="D71" s="31"/>
      <c r="E71" s="31"/>
      <c r="F71" s="31"/>
      <c r="G71" s="31"/>
      <c r="H71" s="31"/>
      <c r="I71" s="31"/>
      <c r="J71" s="31"/>
      <c r="K71" s="31"/>
      <c r="L71" s="31"/>
      <c r="M71" s="31"/>
      <c r="N71" s="31"/>
      <c r="O71" s="31"/>
      <c r="P71" s="31"/>
      <c r="Q71" s="31"/>
      <c r="R71" s="31"/>
      <c r="S71" s="31"/>
      <c r="T71" s="31"/>
      <c r="U71" s="31"/>
      <c r="V71" s="31"/>
      <c r="W71" s="31"/>
      <c r="X71" s="31"/>
      <c r="Y71" s="31"/>
      <c r="Z71" s="31"/>
    </row>
    <row r="72" ht="15.75" customHeight="1">
      <c r="A72" s="31"/>
      <c r="B72" s="31"/>
      <c r="C72" s="31"/>
      <c r="D72" s="31"/>
      <c r="E72" s="31"/>
      <c r="F72" s="31"/>
      <c r="G72" s="31"/>
      <c r="H72" s="31"/>
      <c r="I72" s="31"/>
      <c r="J72" s="31"/>
      <c r="K72" s="31"/>
      <c r="L72" s="31"/>
      <c r="M72" s="31"/>
      <c r="N72" s="31"/>
      <c r="O72" s="31"/>
      <c r="P72" s="31"/>
      <c r="Q72" s="31"/>
      <c r="R72" s="31"/>
      <c r="S72" s="31"/>
      <c r="T72" s="31"/>
      <c r="U72" s="31"/>
      <c r="V72" s="31"/>
      <c r="W72" s="31"/>
      <c r="X72" s="31"/>
      <c r="Y72" s="31"/>
      <c r="Z72" s="31"/>
    </row>
    <row r="73" ht="15.75" customHeight="1">
      <c r="A73" s="31"/>
      <c r="B73" s="31"/>
      <c r="C73" s="31"/>
      <c r="D73" s="31"/>
      <c r="E73" s="31"/>
      <c r="F73" s="31"/>
      <c r="G73" s="31"/>
      <c r="H73" s="31"/>
      <c r="I73" s="31"/>
      <c r="J73" s="31"/>
      <c r="K73" s="31"/>
      <c r="L73" s="31"/>
      <c r="M73" s="31"/>
      <c r="N73" s="31"/>
      <c r="O73" s="31"/>
      <c r="P73" s="31"/>
      <c r="Q73" s="31"/>
      <c r="R73" s="31"/>
      <c r="S73" s="31"/>
      <c r="T73" s="31"/>
      <c r="U73" s="31"/>
      <c r="V73" s="31"/>
      <c r="W73" s="31"/>
      <c r="X73" s="31"/>
      <c r="Y73" s="31"/>
      <c r="Z73" s="31"/>
    </row>
    <row r="74" ht="15.75" customHeight="1">
      <c r="A74" s="31"/>
      <c r="B74" s="31"/>
      <c r="C74" s="31"/>
      <c r="D74" s="31"/>
      <c r="E74" s="31"/>
      <c r="F74" s="31"/>
      <c r="G74" s="31"/>
      <c r="H74" s="31"/>
      <c r="I74" s="31"/>
      <c r="J74" s="31"/>
      <c r="K74" s="31"/>
      <c r="L74" s="31"/>
      <c r="M74" s="31"/>
      <c r="N74" s="31"/>
      <c r="O74" s="31"/>
      <c r="P74" s="31"/>
      <c r="Q74" s="31"/>
      <c r="R74" s="31"/>
      <c r="S74" s="31"/>
      <c r="T74" s="31"/>
      <c r="U74" s="31"/>
      <c r="V74" s="31"/>
      <c r="W74" s="31"/>
      <c r="X74" s="31"/>
      <c r="Y74" s="31"/>
      <c r="Z74" s="31"/>
    </row>
    <row r="75" ht="15.75" customHeight="1">
      <c r="A75" s="31"/>
      <c r="B75" s="31"/>
      <c r="C75" s="31"/>
      <c r="D75" s="31"/>
      <c r="E75" s="31"/>
      <c r="F75" s="31"/>
      <c r="G75" s="31"/>
      <c r="H75" s="31"/>
      <c r="I75" s="31"/>
      <c r="J75" s="31"/>
      <c r="K75" s="31"/>
      <c r="L75" s="31"/>
      <c r="M75" s="31"/>
      <c r="N75" s="31"/>
      <c r="O75" s="31"/>
      <c r="P75" s="31"/>
      <c r="Q75" s="31"/>
      <c r="R75" s="31"/>
      <c r="S75" s="31"/>
      <c r="T75" s="31"/>
      <c r="U75" s="31"/>
      <c r="V75" s="31"/>
      <c r="W75" s="31"/>
      <c r="X75" s="31"/>
      <c r="Y75" s="31"/>
      <c r="Z75" s="31"/>
    </row>
    <row r="76" ht="15.75" customHeight="1">
      <c r="A76" s="31"/>
      <c r="B76" s="31"/>
      <c r="C76" s="31"/>
      <c r="D76" s="31"/>
      <c r="E76" s="31"/>
      <c r="F76" s="31"/>
      <c r="G76" s="31"/>
      <c r="H76" s="31"/>
      <c r="I76" s="31"/>
      <c r="J76" s="31"/>
      <c r="K76" s="31"/>
      <c r="L76" s="31"/>
      <c r="M76" s="31"/>
      <c r="N76" s="31"/>
      <c r="O76" s="31"/>
      <c r="P76" s="31"/>
      <c r="Q76" s="31"/>
      <c r="R76" s="31"/>
      <c r="S76" s="31"/>
      <c r="T76" s="31"/>
      <c r="U76" s="31"/>
      <c r="V76" s="31"/>
      <c r="W76" s="31"/>
      <c r="X76" s="31"/>
      <c r="Y76" s="31"/>
      <c r="Z76" s="31"/>
    </row>
    <row r="77" ht="15.75" customHeight="1">
      <c r="A77" s="31"/>
      <c r="B77" s="31"/>
      <c r="C77" s="31"/>
      <c r="D77" s="31"/>
      <c r="E77" s="31"/>
      <c r="F77" s="31"/>
      <c r="G77" s="31"/>
      <c r="H77" s="31"/>
      <c r="I77" s="31"/>
      <c r="J77" s="31"/>
      <c r="K77" s="31"/>
      <c r="L77" s="31"/>
      <c r="M77" s="31"/>
      <c r="N77" s="31"/>
      <c r="O77" s="31"/>
      <c r="P77" s="31"/>
      <c r="Q77" s="31"/>
      <c r="R77" s="31"/>
      <c r="S77" s="31"/>
      <c r="T77" s="31"/>
      <c r="U77" s="31"/>
      <c r="V77" s="31"/>
      <c r="W77" s="31"/>
      <c r="X77" s="31"/>
      <c r="Y77" s="31"/>
      <c r="Z77" s="31"/>
    </row>
    <row r="78" ht="15.75" customHeight="1">
      <c r="A78" s="31"/>
      <c r="B78" s="31"/>
      <c r="C78" s="31"/>
      <c r="D78" s="31"/>
      <c r="E78" s="31"/>
      <c r="F78" s="31"/>
      <c r="G78" s="31"/>
      <c r="H78" s="31"/>
      <c r="I78" s="31"/>
      <c r="J78" s="31"/>
      <c r="K78" s="31"/>
      <c r="L78" s="31"/>
      <c r="M78" s="31"/>
      <c r="N78" s="31"/>
      <c r="O78" s="31"/>
      <c r="P78" s="31"/>
      <c r="Q78" s="31"/>
      <c r="R78" s="31"/>
      <c r="S78" s="31"/>
      <c r="T78" s="31"/>
      <c r="U78" s="31"/>
      <c r="V78" s="31"/>
      <c r="W78" s="31"/>
      <c r="X78" s="31"/>
      <c r="Y78" s="31"/>
      <c r="Z78" s="31"/>
    </row>
    <row r="79" ht="15.75" customHeight="1">
      <c r="A79" s="31"/>
      <c r="B79" s="31"/>
      <c r="C79" s="31"/>
      <c r="D79" s="31"/>
      <c r="E79" s="31"/>
      <c r="F79" s="31"/>
      <c r="G79" s="31"/>
      <c r="H79" s="31"/>
      <c r="I79" s="31"/>
      <c r="J79" s="31"/>
      <c r="K79" s="31"/>
      <c r="L79" s="31"/>
      <c r="M79" s="31"/>
      <c r="N79" s="31"/>
      <c r="O79" s="31"/>
      <c r="P79" s="31"/>
      <c r="Q79" s="31"/>
      <c r="R79" s="31"/>
      <c r="S79" s="31"/>
      <c r="T79" s="31"/>
      <c r="U79" s="31"/>
      <c r="V79" s="31"/>
      <c r="W79" s="31"/>
      <c r="X79" s="31"/>
      <c r="Y79" s="31"/>
      <c r="Z79" s="31"/>
    </row>
    <row r="80" ht="15.75" customHeight="1">
      <c r="A80" s="31"/>
      <c r="B80" s="31"/>
      <c r="C80" s="31"/>
      <c r="D80" s="31"/>
      <c r="E80" s="31"/>
      <c r="F80" s="31"/>
      <c r="G80" s="31"/>
      <c r="H80" s="31"/>
      <c r="I80" s="31"/>
      <c r="J80" s="31"/>
      <c r="K80" s="31"/>
      <c r="L80" s="31"/>
      <c r="M80" s="31"/>
      <c r="N80" s="31"/>
      <c r="O80" s="31"/>
      <c r="P80" s="31"/>
      <c r="Q80" s="31"/>
      <c r="R80" s="31"/>
      <c r="S80" s="31"/>
      <c r="T80" s="31"/>
      <c r="U80" s="31"/>
      <c r="V80" s="31"/>
      <c r="W80" s="31"/>
      <c r="X80" s="31"/>
      <c r="Y80" s="31"/>
      <c r="Z80" s="31"/>
    </row>
    <row r="81" ht="15.75" customHeight="1">
      <c r="A81" s="31"/>
      <c r="B81" s="31"/>
      <c r="C81" s="31"/>
      <c r="D81" s="31"/>
      <c r="E81" s="31"/>
      <c r="F81" s="31"/>
      <c r="G81" s="31"/>
      <c r="H81" s="31"/>
      <c r="I81" s="31"/>
      <c r="J81" s="31"/>
      <c r="K81" s="31"/>
      <c r="L81" s="31"/>
      <c r="M81" s="31"/>
      <c r="N81" s="31"/>
      <c r="O81" s="31"/>
      <c r="P81" s="31"/>
      <c r="Q81" s="31"/>
      <c r="R81" s="31"/>
      <c r="S81" s="31"/>
      <c r="T81" s="31"/>
      <c r="U81" s="31"/>
      <c r="V81" s="31"/>
      <c r="W81" s="31"/>
      <c r="X81" s="31"/>
      <c r="Y81" s="31"/>
      <c r="Z81" s="31"/>
    </row>
    <row r="82" ht="15.75" customHeight="1">
      <c r="A82" s="31"/>
      <c r="B82" s="31"/>
      <c r="C82" s="31"/>
      <c r="D82" s="31"/>
      <c r="E82" s="31"/>
      <c r="F82" s="31"/>
      <c r="G82" s="31"/>
      <c r="H82" s="31"/>
      <c r="I82" s="31"/>
      <c r="J82" s="31"/>
      <c r="K82" s="31"/>
      <c r="L82" s="31"/>
      <c r="M82" s="31"/>
      <c r="N82" s="31"/>
      <c r="O82" s="31"/>
      <c r="P82" s="31"/>
      <c r="Q82" s="31"/>
      <c r="R82" s="31"/>
      <c r="S82" s="31"/>
      <c r="T82" s="31"/>
      <c r="U82" s="31"/>
      <c r="V82" s="31"/>
      <c r="W82" s="31"/>
      <c r="X82" s="31"/>
      <c r="Y82" s="31"/>
      <c r="Z82" s="31"/>
    </row>
    <row r="83" ht="15.75" customHeight="1">
      <c r="A83" s="31"/>
      <c r="B83" s="31"/>
      <c r="C83" s="31"/>
      <c r="D83" s="31"/>
      <c r="E83" s="31"/>
      <c r="F83" s="31"/>
      <c r="G83" s="31"/>
      <c r="H83" s="31"/>
      <c r="I83" s="31"/>
      <c r="J83" s="31"/>
      <c r="K83" s="31"/>
      <c r="L83" s="31"/>
      <c r="M83" s="31"/>
      <c r="N83" s="31"/>
      <c r="O83" s="31"/>
      <c r="P83" s="31"/>
      <c r="Q83" s="31"/>
      <c r="R83" s="31"/>
      <c r="S83" s="31"/>
      <c r="T83" s="31"/>
      <c r="U83" s="31"/>
      <c r="V83" s="31"/>
      <c r="W83" s="31"/>
      <c r="X83" s="31"/>
      <c r="Y83" s="31"/>
      <c r="Z83" s="31"/>
    </row>
    <row r="84" ht="15.75" customHeight="1">
      <c r="A84" s="31"/>
      <c r="B84" s="31"/>
      <c r="C84" s="31"/>
      <c r="D84" s="31"/>
      <c r="E84" s="31"/>
      <c r="F84" s="31"/>
      <c r="G84" s="31"/>
      <c r="H84" s="31"/>
      <c r="I84" s="31"/>
      <c r="J84" s="31"/>
      <c r="K84" s="31"/>
      <c r="L84" s="31"/>
      <c r="M84" s="31"/>
      <c r="N84" s="31"/>
      <c r="O84" s="31"/>
      <c r="P84" s="31"/>
      <c r="Q84" s="31"/>
      <c r="R84" s="31"/>
      <c r="S84" s="31"/>
      <c r="T84" s="31"/>
      <c r="U84" s="31"/>
      <c r="V84" s="31"/>
      <c r="W84" s="31"/>
      <c r="X84" s="31"/>
      <c r="Y84" s="31"/>
      <c r="Z84" s="31"/>
    </row>
    <row r="85" ht="15.75" customHeight="1">
      <c r="A85" s="31"/>
      <c r="B85" s="31"/>
      <c r="C85" s="31"/>
      <c r="D85" s="31"/>
      <c r="E85" s="31"/>
      <c r="F85" s="31"/>
      <c r="G85" s="31"/>
      <c r="H85" s="31"/>
      <c r="I85" s="31"/>
      <c r="J85" s="31"/>
      <c r="K85" s="31"/>
      <c r="L85" s="31"/>
      <c r="M85" s="31"/>
      <c r="N85" s="31"/>
      <c r="O85" s="31"/>
      <c r="P85" s="31"/>
      <c r="Q85" s="31"/>
      <c r="R85" s="31"/>
      <c r="S85" s="31"/>
      <c r="T85" s="31"/>
      <c r="U85" s="31"/>
      <c r="V85" s="31"/>
      <c r="W85" s="31"/>
      <c r="X85" s="31"/>
      <c r="Y85" s="31"/>
      <c r="Z85" s="31"/>
    </row>
    <row r="86" ht="15.75" customHeight="1">
      <c r="A86" s="31"/>
      <c r="B86" s="31"/>
      <c r="C86" s="31"/>
      <c r="D86" s="31"/>
      <c r="E86" s="31"/>
      <c r="F86" s="31"/>
      <c r="G86" s="31"/>
      <c r="H86" s="31"/>
      <c r="I86" s="31"/>
      <c r="J86" s="31"/>
      <c r="K86" s="31"/>
      <c r="L86" s="31"/>
      <c r="M86" s="31"/>
      <c r="N86" s="31"/>
      <c r="O86" s="31"/>
      <c r="P86" s="31"/>
      <c r="Q86" s="31"/>
      <c r="R86" s="31"/>
      <c r="S86" s="31"/>
      <c r="T86" s="31"/>
      <c r="U86" s="31"/>
      <c r="V86" s="31"/>
      <c r="W86" s="31"/>
      <c r="X86" s="31"/>
      <c r="Y86" s="31"/>
      <c r="Z86" s="31"/>
    </row>
    <row r="87" ht="15.75" customHeight="1">
      <c r="A87" s="31"/>
      <c r="B87" s="31"/>
      <c r="C87" s="31"/>
      <c r="D87" s="31"/>
      <c r="E87" s="31"/>
      <c r="F87" s="31"/>
      <c r="G87" s="31"/>
      <c r="H87" s="31"/>
      <c r="I87" s="31"/>
      <c r="J87" s="31"/>
      <c r="K87" s="31"/>
      <c r="L87" s="31"/>
      <c r="M87" s="31"/>
      <c r="N87" s="31"/>
      <c r="O87" s="31"/>
      <c r="P87" s="31"/>
      <c r="Q87" s="31"/>
      <c r="R87" s="31"/>
      <c r="S87" s="31"/>
      <c r="T87" s="31"/>
      <c r="U87" s="31"/>
      <c r="V87" s="31"/>
      <c r="W87" s="31"/>
      <c r="X87" s="31"/>
      <c r="Y87" s="31"/>
      <c r="Z87" s="31"/>
    </row>
    <row r="88" ht="15.75" customHeight="1">
      <c r="A88" s="31"/>
      <c r="B88" s="31"/>
      <c r="C88" s="31"/>
      <c r="D88" s="31"/>
      <c r="E88" s="31"/>
      <c r="F88" s="31"/>
      <c r="G88" s="31"/>
      <c r="H88" s="31"/>
      <c r="I88" s="31"/>
      <c r="J88" s="31"/>
      <c r="K88" s="31"/>
      <c r="L88" s="31"/>
      <c r="M88" s="31"/>
      <c r="N88" s="31"/>
      <c r="O88" s="31"/>
      <c r="P88" s="31"/>
      <c r="Q88" s="31"/>
      <c r="R88" s="31"/>
      <c r="S88" s="31"/>
      <c r="T88" s="31"/>
      <c r="U88" s="31"/>
      <c r="V88" s="31"/>
      <c r="W88" s="31"/>
      <c r="X88" s="31"/>
      <c r="Y88" s="31"/>
      <c r="Z88" s="31"/>
    </row>
    <row r="89" ht="15.75" customHeight="1">
      <c r="A89" s="31"/>
      <c r="B89" s="31"/>
      <c r="C89" s="31"/>
      <c r="D89" s="31"/>
      <c r="E89" s="31"/>
      <c r="F89" s="31"/>
      <c r="G89" s="31"/>
      <c r="H89" s="31"/>
      <c r="I89" s="31"/>
      <c r="J89" s="31"/>
      <c r="K89" s="31"/>
      <c r="L89" s="31"/>
      <c r="M89" s="31"/>
      <c r="N89" s="31"/>
      <c r="O89" s="31"/>
      <c r="P89" s="31"/>
      <c r="Q89" s="31"/>
      <c r="R89" s="31"/>
      <c r="S89" s="31"/>
      <c r="T89" s="31"/>
      <c r="U89" s="31"/>
      <c r="V89" s="31"/>
      <c r="W89" s="31"/>
      <c r="X89" s="31"/>
      <c r="Y89" s="31"/>
      <c r="Z89" s="31"/>
    </row>
    <row r="90" ht="15.75" customHeight="1">
      <c r="A90" s="31"/>
      <c r="B90" s="31"/>
      <c r="C90" s="31"/>
      <c r="D90" s="31"/>
      <c r="E90" s="31"/>
      <c r="F90" s="31"/>
      <c r="G90" s="31"/>
      <c r="H90" s="31"/>
      <c r="I90" s="31"/>
      <c r="J90" s="31"/>
      <c r="K90" s="31"/>
      <c r="L90" s="31"/>
      <c r="M90" s="31"/>
      <c r="N90" s="31"/>
      <c r="O90" s="31"/>
      <c r="P90" s="31"/>
      <c r="Q90" s="31"/>
      <c r="R90" s="31"/>
      <c r="S90" s="31"/>
      <c r="T90" s="31"/>
      <c r="U90" s="31"/>
      <c r="V90" s="31"/>
      <c r="W90" s="31"/>
      <c r="X90" s="31"/>
      <c r="Y90" s="31"/>
      <c r="Z90" s="31"/>
    </row>
    <row r="91" ht="15.75" customHeight="1">
      <c r="A91" s="31"/>
      <c r="B91" s="31"/>
      <c r="C91" s="31"/>
      <c r="D91" s="31"/>
      <c r="E91" s="31"/>
      <c r="F91" s="31"/>
      <c r="G91" s="31"/>
      <c r="H91" s="31"/>
      <c r="I91" s="31"/>
      <c r="J91" s="31"/>
      <c r="K91" s="31"/>
      <c r="L91" s="31"/>
      <c r="M91" s="31"/>
      <c r="N91" s="31"/>
      <c r="O91" s="31"/>
      <c r="P91" s="31"/>
      <c r="Q91" s="31"/>
      <c r="R91" s="31"/>
      <c r="S91" s="31"/>
      <c r="T91" s="31"/>
      <c r="U91" s="31"/>
      <c r="V91" s="31"/>
      <c r="W91" s="31"/>
      <c r="X91" s="31"/>
      <c r="Y91" s="31"/>
      <c r="Z91" s="31"/>
    </row>
    <row r="92" ht="15.75" customHeight="1">
      <c r="A92" s="31"/>
      <c r="B92" s="31"/>
      <c r="C92" s="31"/>
      <c r="D92" s="31"/>
      <c r="E92" s="31"/>
      <c r="F92" s="31"/>
      <c r="G92" s="31"/>
      <c r="H92" s="31"/>
      <c r="I92" s="31"/>
      <c r="J92" s="31"/>
      <c r="K92" s="31"/>
      <c r="L92" s="31"/>
      <c r="M92" s="31"/>
      <c r="N92" s="31"/>
      <c r="O92" s="31"/>
      <c r="P92" s="31"/>
      <c r="Q92" s="31"/>
      <c r="R92" s="31"/>
      <c r="S92" s="31"/>
      <c r="T92" s="31"/>
      <c r="U92" s="31"/>
      <c r="V92" s="31"/>
      <c r="W92" s="31"/>
      <c r="X92" s="31"/>
      <c r="Y92" s="31"/>
      <c r="Z92" s="31"/>
    </row>
    <row r="93" ht="15.75" customHeight="1">
      <c r="A93" s="31"/>
      <c r="B93" s="31"/>
      <c r="C93" s="31"/>
      <c r="D93" s="31"/>
      <c r="E93" s="31"/>
      <c r="F93" s="31"/>
      <c r="G93" s="31"/>
      <c r="H93" s="31"/>
      <c r="I93" s="31"/>
      <c r="J93" s="31"/>
      <c r="K93" s="31"/>
      <c r="L93" s="31"/>
      <c r="M93" s="31"/>
      <c r="N93" s="31"/>
      <c r="O93" s="31"/>
      <c r="P93" s="31"/>
      <c r="Q93" s="31"/>
      <c r="R93" s="31"/>
      <c r="S93" s="31"/>
      <c r="T93" s="31"/>
      <c r="U93" s="31"/>
      <c r="V93" s="31"/>
      <c r="W93" s="31"/>
      <c r="X93" s="31"/>
      <c r="Y93" s="31"/>
      <c r="Z93" s="31"/>
    </row>
    <row r="94" ht="15.75" customHeight="1">
      <c r="A94" s="31"/>
      <c r="B94" s="31"/>
      <c r="C94" s="31"/>
      <c r="D94" s="31"/>
      <c r="E94" s="31"/>
      <c r="F94" s="31"/>
      <c r="G94" s="31"/>
      <c r="H94" s="31"/>
      <c r="I94" s="31"/>
      <c r="J94" s="31"/>
      <c r="K94" s="31"/>
      <c r="L94" s="31"/>
      <c r="M94" s="31"/>
      <c r="N94" s="31"/>
      <c r="O94" s="31"/>
      <c r="P94" s="31"/>
      <c r="Q94" s="31"/>
      <c r="R94" s="31"/>
      <c r="S94" s="31"/>
      <c r="T94" s="31"/>
      <c r="U94" s="31"/>
      <c r="V94" s="31"/>
      <c r="W94" s="31"/>
      <c r="X94" s="31"/>
      <c r="Y94" s="31"/>
      <c r="Z94" s="31"/>
    </row>
    <row r="95" ht="15.75" customHeight="1">
      <c r="A95" s="31"/>
      <c r="B95" s="31"/>
      <c r="C95" s="31"/>
      <c r="D95" s="31"/>
      <c r="E95" s="31"/>
      <c r="F95" s="31"/>
      <c r="G95" s="31"/>
      <c r="H95" s="31"/>
      <c r="I95" s="31"/>
      <c r="J95" s="31"/>
      <c r="K95" s="31"/>
      <c r="L95" s="31"/>
      <c r="M95" s="31"/>
      <c r="N95" s="31"/>
      <c r="O95" s="31"/>
      <c r="P95" s="31"/>
      <c r="Q95" s="31"/>
      <c r="R95" s="31"/>
      <c r="S95" s="31"/>
      <c r="T95" s="31"/>
      <c r="U95" s="31"/>
      <c r="V95" s="31"/>
      <c r="W95" s="31"/>
      <c r="X95" s="31"/>
      <c r="Y95" s="31"/>
      <c r="Z95" s="31"/>
    </row>
    <row r="96" ht="15.75" customHeight="1">
      <c r="A96" s="31"/>
      <c r="B96" s="31"/>
      <c r="C96" s="31"/>
      <c r="D96" s="31"/>
      <c r="E96" s="31"/>
      <c r="F96" s="31"/>
      <c r="G96" s="31"/>
      <c r="H96" s="31"/>
      <c r="I96" s="31"/>
      <c r="J96" s="31"/>
      <c r="K96" s="31"/>
      <c r="L96" s="31"/>
      <c r="M96" s="31"/>
      <c r="N96" s="31"/>
      <c r="O96" s="31"/>
      <c r="P96" s="31"/>
      <c r="Q96" s="31"/>
      <c r="R96" s="31"/>
      <c r="S96" s="31"/>
      <c r="T96" s="31"/>
      <c r="U96" s="31"/>
      <c r="V96" s="31"/>
      <c r="W96" s="31"/>
      <c r="X96" s="31"/>
      <c r="Y96" s="31"/>
      <c r="Z96" s="31"/>
    </row>
    <row r="97" ht="15.75" customHeight="1">
      <c r="A97" s="31"/>
      <c r="B97" s="31"/>
      <c r="C97" s="31"/>
      <c r="D97" s="31"/>
      <c r="E97" s="31"/>
      <c r="F97" s="31"/>
      <c r="G97" s="31"/>
      <c r="H97" s="31"/>
      <c r="I97" s="31"/>
      <c r="J97" s="31"/>
      <c r="K97" s="31"/>
      <c r="L97" s="31"/>
      <c r="M97" s="31"/>
      <c r="N97" s="31"/>
      <c r="O97" s="31"/>
      <c r="P97" s="31"/>
      <c r="Q97" s="31"/>
      <c r="R97" s="31"/>
      <c r="S97" s="31"/>
      <c r="T97" s="31"/>
      <c r="U97" s="31"/>
      <c r="V97" s="31"/>
      <c r="W97" s="31"/>
      <c r="X97" s="31"/>
      <c r="Y97" s="31"/>
      <c r="Z97" s="31"/>
    </row>
    <row r="98" ht="15.75" customHeight="1">
      <c r="A98" s="31"/>
      <c r="B98" s="31"/>
      <c r="C98" s="31"/>
      <c r="D98" s="31"/>
      <c r="E98" s="31"/>
      <c r="F98" s="31"/>
      <c r="G98" s="31"/>
      <c r="H98" s="31"/>
      <c r="I98" s="31"/>
      <c r="J98" s="31"/>
      <c r="K98" s="31"/>
      <c r="L98" s="31"/>
      <c r="M98" s="31"/>
      <c r="N98" s="31"/>
      <c r="O98" s="31"/>
      <c r="P98" s="31"/>
      <c r="Q98" s="31"/>
      <c r="R98" s="31"/>
      <c r="S98" s="31"/>
      <c r="T98" s="31"/>
      <c r="U98" s="31"/>
      <c r="V98" s="31"/>
      <c r="W98" s="31"/>
      <c r="X98" s="31"/>
      <c r="Y98" s="31"/>
      <c r="Z98" s="31"/>
    </row>
    <row r="99" ht="15.75" customHeight="1">
      <c r="A99" s="31"/>
      <c r="B99" s="31"/>
      <c r="C99" s="31"/>
      <c r="D99" s="31"/>
      <c r="E99" s="31"/>
      <c r="F99" s="31"/>
      <c r="G99" s="31"/>
      <c r="H99" s="31"/>
      <c r="I99" s="31"/>
      <c r="J99" s="31"/>
      <c r="K99" s="31"/>
      <c r="L99" s="31"/>
      <c r="M99" s="31"/>
      <c r="N99" s="31"/>
      <c r="O99" s="31"/>
      <c r="P99" s="31"/>
      <c r="Q99" s="31"/>
      <c r="R99" s="31"/>
      <c r="S99" s="31"/>
      <c r="T99" s="31"/>
      <c r="U99" s="31"/>
      <c r="V99" s="31"/>
      <c r="W99" s="31"/>
      <c r="X99" s="31"/>
      <c r="Y99" s="31"/>
      <c r="Z99" s="31"/>
    </row>
    <row r="100" ht="15.75" customHeight="1">
      <c r="A100" s="31"/>
      <c r="B100" s="31"/>
      <c r="C100" s="31"/>
      <c r="D100" s="31"/>
      <c r="E100" s="31"/>
      <c r="F100" s="31"/>
      <c r="G100" s="31"/>
      <c r="H100" s="31"/>
      <c r="I100" s="31"/>
      <c r="J100" s="31"/>
      <c r="K100" s="31"/>
      <c r="L100" s="31"/>
      <c r="M100" s="31"/>
      <c r="N100" s="31"/>
      <c r="O100" s="31"/>
      <c r="P100" s="31"/>
      <c r="Q100" s="31"/>
      <c r="R100" s="31"/>
      <c r="S100" s="31"/>
      <c r="T100" s="31"/>
      <c r="U100" s="31"/>
      <c r="V100" s="31"/>
      <c r="W100" s="31"/>
      <c r="X100" s="31"/>
      <c r="Y100" s="31"/>
      <c r="Z100" s="31"/>
    </row>
    <row r="101" ht="15.75" customHeight="1">
      <c r="A101" s="31"/>
      <c r="B101" s="31"/>
      <c r="C101" s="31"/>
      <c r="D101" s="31"/>
      <c r="E101" s="31"/>
      <c r="F101" s="31"/>
      <c r="G101" s="31"/>
      <c r="H101" s="31"/>
      <c r="I101" s="31"/>
      <c r="J101" s="31"/>
      <c r="K101" s="31"/>
      <c r="L101" s="31"/>
      <c r="M101" s="31"/>
      <c r="N101" s="31"/>
      <c r="O101" s="31"/>
      <c r="P101" s="31"/>
      <c r="Q101" s="31"/>
      <c r="R101" s="31"/>
      <c r="S101" s="31"/>
      <c r="T101" s="31"/>
      <c r="U101" s="31"/>
      <c r="V101" s="31"/>
      <c r="W101" s="31"/>
      <c r="X101" s="31"/>
      <c r="Y101" s="31"/>
      <c r="Z101" s="31"/>
    </row>
    <row r="102" ht="15.75" customHeight="1">
      <c r="A102" s="31"/>
      <c r="B102" s="31"/>
      <c r="C102" s="31"/>
      <c r="D102" s="31"/>
      <c r="E102" s="31"/>
      <c r="F102" s="31"/>
      <c r="G102" s="31"/>
      <c r="H102" s="31"/>
      <c r="I102" s="31"/>
      <c r="J102" s="31"/>
      <c r="K102" s="31"/>
      <c r="L102" s="31"/>
      <c r="M102" s="31"/>
      <c r="N102" s="31"/>
      <c r="O102" s="31"/>
      <c r="P102" s="31"/>
      <c r="Q102" s="31"/>
      <c r="R102" s="31"/>
      <c r="S102" s="31"/>
      <c r="T102" s="31"/>
      <c r="U102" s="31"/>
      <c r="V102" s="31"/>
      <c r="W102" s="31"/>
      <c r="X102" s="31"/>
      <c r="Y102" s="31"/>
      <c r="Z102" s="31"/>
    </row>
    <row r="103" ht="15.75" customHeight="1">
      <c r="A103" s="31"/>
      <c r="B103" s="31"/>
      <c r="C103" s="31"/>
      <c r="D103" s="31"/>
      <c r="E103" s="31"/>
      <c r="F103" s="31"/>
      <c r="G103" s="31"/>
      <c r="H103" s="31"/>
      <c r="I103" s="31"/>
      <c r="J103" s="31"/>
      <c r="K103" s="31"/>
      <c r="L103" s="31"/>
      <c r="M103" s="31"/>
      <c r="N103" s="31"/>
      <c r="O103" s="31"/>
      <c r="P103" s="31"/>
      <c r="Q103" s="31"/>
      <c r="R103" s="31"/>
      <c r="S103" s="31"/>
      <c r="T103" s="31"/>
      <c r="U103" s="31"/>
      <c r="V103" s="31"/>
      <c r="W103" s="31"/>
      <c r="X103" s="31"/>
      <c r="Y103" s="31"/>
      <c r="Z103" s="31"/>
    </row>
    <row r="104" ht="15.75" customHeight="1">
      <c r="A104" s="31"/>
      <c r="B104" s="31"/>
      <c r="C104" s="31"/>
      <c r="D104" s="31"/>
      <c r="E104" s="31"/>
      <c r="F104" s="31"/>
      <c r="G104" s="31"/>
      <c r="H104" s="31"/>
      <c r="I104" s="31"/>
      <c r="J104" s="31"/>
      <c r="K104" s="31"/>
      <c r="L104" s="31"/>
      <c r="M104" s="31"/>
      <c r="N104" s="31"/>
      <c r="O104" s="31"/>
      <c r="P104" s="31"/>
      <c r="Q104" s="31"/>
      <c r="R104" s="31"/>
      <c r="S104" s="31"/>
      <c r="T104" s="31"/>
      <c r="U104" s="31"/>
      <c r="V104" s="31"/>
      <c r="W104" s="31"/>
      <c r="X104" s="31"/>
      <c r="Y104" s="31"/>
      <c r="Z104" s="31"/>
    </row>
    <row r="105" ht="15.75" customHeight="1">
      <c r="A105" s="31"/>
      <c r="B105" s="31"/>
      <c r="C105" s="31"/>
      <c r="D105" s="31"/>
      <c r="E105" s="31"/>
      <c r="F105" s="31"/>
      <c r="G105" s="31"/>
      <c r="H105" s="31"/>
      <c r="I105" s="31"/>
      <c r="J105" s="31"/>
      <c r="K105" s="31"/>
      <c r="L105" s="31"/>
      <c r="M105" s="31"/>
      <c r="N105" s="31"/>
      <c r="O105" s="31"/>
      <c r="P105" s="31"/>
      <c r="Q105" s="31"/>
      <c r="R105" s="31"/>
      <c r="S105" s="31"/>
      <c r="T105" s="31"/>
      <c r="U105" s="31"/>
      <c r="V105" s="31"/>
      <c r="W105" s="31"/>
      <c r="X105" s="31"/>
      <c r="Y105" s="31"/>
      <c r="Z105" s="31"/>
    </row>
    <row r="106" ht="15.75" customHeight="1">
      <c r="A106" s="31"/>
      <c r="B106" s="31"/>
      <c r="C106" s="31"/>
      <c r="D106" s="31"/>
      <c r="E106" s="31"/>
      <c r="F106" s="31"/>
      <c r="G106" s="31"/>
      <c r="H106" s="31"/>
      <c r="I106" s="31"/>
      <c r="J106" s="31"/>
      <c r="K106" s="31"/>
      <c r="L106" s="31"/>
      <c r="M106" s="31"/>
      <c r="N106" s="31"/>
      <c r="O106" s="31"/>
      <c r="P106" s="31"/>
      <c r="Q106" s="31"/>
      <c r="R106" s="31"/>
      <c r="S106" s="31"/>
      <c r="T106" s="31"/>
      <c r="U106" s="31"/>
      <c r="V106" s="31"/>
      <c r="W106" s="31"/>
      <c r="X106" s="31"/>
      <c r="Y106" s="31"/>
      <c r="Z106" s="31"/>
    </row>
    <row r="107" ht="15.75" customHeight="1">
      <c r="A107" s="31"/>
      <c r="B107" s="31"/>
      <c r="C107" s="31"/>
      <c r="D107" s="31"/>
      <c r="E107" s="31"/>
      <c r="F107" s="31"/>
      <c r="G107" s="31"/>
      <c r="H107" s="31"/>
      <c r="I107" s="31"/>
      <c r="J107" s="31"/>
      <c r="K107" s="31"/>
      <c r="L107" s="31"/>
      <c r="M107" s="31"/>
      <c r="N107" s="31"/>
      <c r="O107" s="31"/>
      <c r="P107" s="31"/>
      <c r="Q107" s="31"/>
      <c r="R107" s="31"/>
      <c r="S107" s="31"/>
      <c r="T107" s="31"/>
      <c r="U107" s="31"/>
      <c r="V107" s="31"/>
      <c r="W107" s="31"/>
      <c r="X107" s="31"/>
      <c r="Y107" s="31"/>
      <c r="Z107" s="31"/>
    </row>
    <row r="108" ht="15.75" customHeight="1">
      <c r="A108" s="31"/>
      <c r="B108" s="31"/>
      <c r="C108" s="31"/>
      <c r="D108" s="31"/>
      <c r="E108" s="31"/>
      <c r="F108" s="31"/>
      <c r="G108" s="31"/>
      <c r="H108" s="31"/>
      <c r="I108" s="31"/>
      <c r="J108" s="31"/>
      <c r="K108" s="31"/>
      <c r="L108" s="31"/>
      <c r="M108" s="31"/>
      <c r="N108" s="31"/>
      <c r="O108" s="31"/>
      <c r="P108" s="31"/>
      <c r="Q108" s="31"/>
      <c r="R108" s="31"/>
      <c r="S108" s="31"/>
      <c r="T108" s="31"/>
      <c r="U108" s="31"/>
      <c r="V108" s="31"/>
      <c r="W108" s="31"/>
      <c r="X108" s="31"/>
      <c r="Y108" s="31"/>
      <c r="Z108" s="31"/>
    </row>
    <row r="109" ht="15.75" customHeight="1">
      <c r="A109" s="31"/>
      <c r="B109" s="31"/>
      <c r="C109" s="31"/>
      <c r="D109" s="31"/>
      <c r="E109" s="31"/>
      <c r="F109" s="31"/>
      <c r="G109" s="31"/>
      <c r="H109" s="31"/>
      <c r="I109" s="31"/>
      <c r="J109" s="31"/>
      <c r="K109" s="31"/>
      <c r="L109" s="31"/>
      <c r="M109" s="31"/>
      <c r="N109" s="31"/>
      <c r="O109" s="31"/>
      <c r="P109" s="31"/>
      <c r="Q109" s="31"/>
      <c r="R109" s="31"/>
      <c r="S109" s="31"/>
      <c r="T109" s="31"/>
      <c r="U109" s="31"/>
      <c r="V109" s="31"/>
      <c r="W109" s="31"/>
      <c r="X109" s="31"/>
      <c r="Y109" s="31"/>
      <c r="Z109" s="31"/>
    </row>
    <row r="110" ht="15.75" customHeight="1">
      <c r="A110" s="31"/>
      <c r="B110" s="31"/>
      <c r="C110" s="31"/>
      <c r="D110" s="31"/>
      <c r="E110" s="31"/>
      <c r="F110" s="31"/>
      <c r="G110" s="31"/>
      <c r="H110" s="31"/>
      <c r="I110" s="31"/>
      <c r="J110" s="31"/>
      <c r="K110" s="31"/>
      <c r="L110" s="31"/>
      <c r="M110" s="31"/>
      <c r="N110" s="31"/>
      <c r="O110" s="31"/>
      <c r="P110" s="31"/>
      <c r="Q110" s="31"/>
      <c r="R110" s="31"/>
      <c r="S110" s="31"/>
      <c r="T110" s="31"/>
      <c r="U110" s="31"/>
      <c r="V110" s="31"/>
      <c r="W110" s="31"/>
      <c r="X110" s="31"/>
      <c r="Y110" s="31"/>
      <c r="Z110" s="31"/>
    </row>
    <row r="111" ht="15.75" customHeight="1">
      <c r="A111" s="31"/>
      <c r="B111" s="31"/>
      <c r="C111" s="31"/>
      <c r="D111" s="31"/>
      <c r="E111" s="31"/>
      <c r="F111" s="31"/>
      <c r="G111" s="31"/>
      <c r="H111" s="31"/>
      <c r="I111" s="31"/>
      <c r="J111" s="31"/>
      <c r="K111" s="31"/>
      <c r="L111" s="31"/>
      <c r="M111" s="31"/>
      <c r="N111" s="31"/>
      <c r="O111" s="31"/>
      <c r="P111" s="31"/>
      <c r="Q111" s="31"/>
      <c r="R111" s="31"/>
      <c r="S111" s="31"/>
      <c r="T111" s="31"/>
      <c r="U111" s="31"/>
      <c r="V111" s="31"/>
      <c r="W111" s="31"/>
      <c r="X111" s="31"/>
      <c r="Y111" s="31"/>
      <c r="Z111" s="31"/>
    </row>
    <row r="112" ht="15.75" customHeight="1">
      <c r="A112" s="31"/>
      <c r="B112" s="31"/>
      <c r="C112" s="31"/>
      <c r="D112" s="31"/>
      <c r="E112" s="31"/>
      <c r="F112" s="31"/>
      <c r="G112" s="31"/>
      <c r="H112" s="31"/>
      <c r="I112" s="31"/>
      <c r="J112" s="31"/>
      <c r="K112" s="31"/>
      <c r="L112" s="31"/>
      <c r="M112" s="31"/>
      <c r="N112" s="31"/>
      <c r="O112" s="31"/>
      <c r="P112" s="31"/>
      <c r="Q112" s="31"/>
      <c r="R112" s="31"/>
      <c r="S112" s="31"/>
      <c r="T112" s="31"/>
      <c r="U112" s="31"/>
      <c r="V112" s="31"/>
      <c r="W112" s="31"/>
      <c r="X112" s="31"/>
      <c r="Y112" s="31"/>
      <c r="Z112" s="31"/>
    </row>
    <row r="113" ht="15.75" customHeight="1">
      <c r="A113" s="31"/>
      <c r="B113" s="31"/>
      <c r="C113" s="31"/>
      <c r="D113" s="31"/>
      <c r="E113" s="31"/>
      <c r="F113" s="31"/>
      <c r="G113" s="31"/>
      <c r="H113" s="31"/>
      <c r="I113" s="31"/>
      <c r="J113" s="31"/>
      <c r="K113" s="31"/>
      <c r="L113" s="31"/>
      <c r="M113" s="31"/>
      <c r="N113" s="31"/>
      <c r="O113" s="31"/>
      <c r="P113" s="31"/>
      <c r="Q113" s="31"/>
      <c r="R113" s="31"/>
      <c r="S113" s="31"/>
      <c r="T113" s="31"/>
      <c r="U113" s="31"/>
      <c r="V113" s="31"/>
      <c r="W113" s="31"/>
      <c r="X113" s="31"/>
      <c r="Y113" s="31"/>
      <c r="Z113" s="31"/>
    </row>
    <row r="114" ht="15.75" customHeight="1">
      <c r="A114" s="31"/>
      <c r="B114" s="31"/>
      <c r="C114" s="31"/>
      <c r="D114" s="31"/>
      <c r="E114" s="31"/>
      <c r="F114" s="31"/>
      <c r="G114" s="31"/>
      <c r="H114" s="31"/>
      <c r="I114" s="31"/>
      <c r="J114" s="31"/>
      <c r="K114" s="31"/>
      <c r="L114" s="31"/>
      <c r="M114" s="31"/>
      <c r="N114" s="31"/>
      <c r="O114" s="31"/>
      <c r="P114" s="31"/>
      <c r="Q114" s="31"/>
      <c r="R114" s="31"/>
      <c r="S114" s="31"/>
      <c r="T114" s="31"/>
      <c r="U114" s="31"/>
      <c r="V114" s="31"/>
      <c r="W114" s="31"/>
      <c r="X114" s="31"/>
      <c r="Y114" s="31"/>
      <c r="Z114" s="31"/>
    </row>
    <row r="115" ht="15.75" customHeight="1">
      <c r="A115" s="31"/>
      <c r="B115" s="31"/>
      <c r="C115" s="31"/>
      <c r="D115" s="31"/>
      <c r="E115" s="31"/>
      <c r="F115" s="31"/>
      <c r="G115" s="31"/>
      <c r="H115" s="31"/>
      <c r="I115" s="31"/>
      <c r="J115" s="31"/>
      <c r="K115" s="31"/>
      <c r="L115" s="31"/>
      <c r="M115" s="31"/>
      <c r="N115" s="31"/>
      <c r="O115" s="31"/>
      <c r="P115" s="31"/>
      <c r="Q115" s="31"/>
      <c r="R115" s="31"/>
      <c r="S115" s="31"/>
      <c r="T115" s="31"/>
      <c r="U115" s="31"/>
      <c r="V115" s="31"/>
      <c r="W115" s="31"/>
      <c r="X115" s="31"/>
      <c r="Y115" s="31"/>
      <c r="Z115" s="31"/>
    </row>
    <row r="116" ht="15.75" customHeight="1">
      <c r="A116" s="31"/>
      <c r="B116" s="31"/>
      <c r="C116" s="31"/>
      <c r="D116" s="31"/>
      <c r="E116" s="31"/>
      <c r="F116" s="31"/>
      <c r="G116" s="31"/>
      <c r="H116" s="31"/>
      <c r="I116" s="31"/>
      <c r="J116" s="31"/>
      <c r="K116" s="31"/>
      <c r="L116" s="31"/>
      <c r="M116" s="31"/>
      <c r="N116" s="31"/>
      <c r="O116" s="31"/>
      <c r="P116" s="31"/>
      <c r="Q116" s="31"/>
      <c r="R116" s="31"/>
      <c r="S116" s="31"/>
      <c r="T116" s="31"/>
      <c r="U116" s="31"/>
      <c r="V116" s="31"/>
      <c r="W116" s="31"/>
      <c r="X116" s="31"/>
      <c r="Y116" s="31"/>
      <c r="Z116" s="31"/>
    </row>
    <row r="117" ht="15.75" customHeight="1">
      <c r="A117" s="31"/>
      <c r="B117" s="31"/>
      <c r="C117" s="31"/>
      <c r="D117" s="31"/>
      <c r="E117" s="31"/>
      <c r="F117" s="31"/>
      <c r="G117" s="31"/>
      <c r="H117" s="31"/>
      <c r="I117" s="31"/>
      <c r="J117" s="31"/>
      <c r="K117" s="31"/>
      <c r="L117" s="31"/>
      <c r="M117" s="31"/>
      <c r="N117" s="31"/>
      <c r="O117" s="31"/>
      <c r="P117" s="31"/>
      <c r="Q117" s="31"/>
      <c r="R117" s="31"/>
      <c r="S117" s="31"/>
      <c r="T117" s="31"/>
      <c r="U117" s="31"/>
      <c r="V117" s="31"/>
      <c r="W117" s="31"/>
      <c r="X117" s="31"/>
      <c r="Y117" s="31"/>
      <c r="Z117" s="31"/>
    </row>
    <row r="118" ht="15.75" customHeight="1">
      <c r="A118" s="31"/>
      <c r="B118" s="31"/>
      <c r="C118" s="31"/>
      <c r="D118" s="31"/>
      <c r="E118" s="31"/>
      <c r="F118" s="31"/>
      <c r="G118" s="31"/>
      <c r="H118" s="31"/>
      <c r="I118" s="31"/>
      <c r="J118" s="31"/>
      <c r="K118" s="31"/>
      <c r="L118" s="31"/>
      <c r="M118" s="31"/>
      <c r="N118" s="31"/>
      <c r="O118" s="31"/>
      <c r="P118" s="31"/>
      <c r="Q118" s="31"/>
      <c r="R118" s="31"/>
      <c r="S118" s="31"/>
      <c r="T118" s="31"/>
      <c r="U118" s="31"/>
      <c r="V118" s="31"/>
      <c r="W118" s="31"/>
      <c r="X118" s="31"/>
      <c r="Y118" s="31"/>
      <c r="Z118" s="31"/>
    </row>
    <row r="119" ht="15.75" customHeight="1">
      <c r="A119" s="31"/>
      <c r="B119" s="31"/>
      <c r="C119" s="31"/>
      <c r="D119" s="31"/>
      <c r="E119" s="31"/>
      <c r="F119" s="31"/>
      <c r="G119" s="31"/>
      <c r="H119" s="31"/>
      <c r="I119" s="31"/>
      <c r="J119" s="31"/>
      <c r="K119" s="31"/>
      <c r="L119" s="31"/>
      <c r="M119" s="31"/>
      <c r="N119" s="31"/>
      <c r="O119" s="31"/>
      <c r="P119" s="31"/>
      <c r="Q119" s="31"/>
      <c r="R119" s="31"/>
      <c r="S119" s="31"/>
      <c r="T119" s="31"/>
      <c r="U119" s="31"/>
      <c r="V119" s="31"/>
      <c r="W119" s="31"/>
      <c r="X119" s="31"/>
      <c r="Y119" s="31"/>
      <c r="Z119" s="31"/>
    </row>
    <row r="120" ht="15.75" customHeight="1">
      <c r="A120" s="31"/>
      <c r="B120" s="31"/>
      <c r="C120" s="31"/>
      <c r="D120" s="31"/>
      <c r="E120" s="31"/>
      <c r="F120" s="31"/>
      <c r="G120" s="31"/>
      <c r="H120" s="31"/>
      <c r="I120" s="31"/>
      <c r="J120" s="31"/>
      <c r="K120" s="31"/>
      <c r="L120" s="31"/>
      <c r="M120" s="31"/>
      <c r="N120" s="31"/>
      <c r="O120" s="31"/>
      <c r="P120" s="31"/>
      <c r="Q120" s="31"/>
      <c r="R120" s="31"/>
      <c r="S120" s="31"/>
      <c r="T120" s="31"/>
      <c r="U120" s="31"/>
      <c r="V120" s="31"/>
      <c r="W120" s="31"/>
      <c r="X120" s="31"/>
      <c r="Y120" s="31"/>
      <c r="Z120" s="31"/>
    </row>
    <row r="121" ht="15.75" customHeight="1">
      <c r="A121" s="31"/>
      <c r="B121" s="31"/>
      <c r="C121" s="31"/>
      <c r="D121" s="31"/>
      <c r="E121" s="31"/>
      <c r="F121" s="31"/>
      <c r="G121" s="31"/>
      <c r="H121" s="31"/>
      <c r="I121" s="31"/>
      <c r="J121" s="31"/>
      <c r="K121" s="31"/>
      <c r="L121" s="31"/>
      <c r="M121" s="31"/>
      <c r="N121" s="31"/>
      <c r="O121" s="31"/>
      <c r="P121" s="31"/>
      <c r="Q121" s="31"/>
      <c r="R121" s="31"/>
      <c r="S121" s="31"/>
      <c r="T121" s="31"/>
      <c r="U121" s="31"/>
      <c r="V121" s="31"/>
      <c r="W121" s="31"/>
      <c r="X121" s="31"/>
      <c r="Y121" s="31"/>
      <c r="Z121" s="31"/>
    </row>
    <row r="122" ht="15.75" customHeight="1">
      <c r="A122" s="31"/>
      <c r="B122" s="31"/>
      <c r="C122" s="31"/>
      <c r="D122" s="31"/>
      <c r="E122" s="31"/>
      <c r="F122" s="31"/>
      <c r="G122" s="31"/>
      <c r="H122" s="31"/>
      <c r="I122" s="31"/>
      <c r="J122" s="31"/>
      <c r="K122" s="31"/>
      <c r="L122" s="31"/>
      <c r="M122" s="31"/>
      <c r="N122" s="31"/>
      <c r="O122" s="31"/>
      <c r="P122" s="31"/>
      <c r="Q122" s="31"/>
      <c r="R122" s="31"/>
      <c r="S122" s="31"/>
      <c r="T122" s="31"/>
      <c r="U122" s="31"/>
      <c r="V122" s="31"/>
      <c r="W122" s="31"/>
      <c r="X122" s="31"/>
      <c r="Y122" s="31"/>
      <c r="Z122" s="31"/>
    </row>
    <row r="123" ht="15.75" customHeight="1">
      <c r="A123" s="31"/>
      <c r="B123" s="31"/>
      <c r="C123" s="31"/>
      <c r="D123" s="31"/>
      <c r="E123" s="31"/>
      <c r="F123" s="31"/>
      <c r="G123" s="31"/>
      <c r="H123" s="31"/>
      <c r="I123" s="31"/>
      <c r="J123" s="31"/>
      <c r="K123" s="31"/>
      <c r="L123" s="31"/>
      <c r="M123" s="31"/>
      <c r="N123" s="31"/>
      <c r="O123" s="31"/>
      <c r="P123" s="31"/>
      <c r="Q123" s="31"/>
      <c r="R123" s="31"/>
      <c r="S123" s="31"/>
      <c r="T123" s="31"/>
      <c r="U123" s="31"/>
      <c r="V123" s="31"/>
      <c r="W123" s="31"/>
      <c r="X123" s="31"/>
      <c r="Y123" s="31"/>
      <c r="Z123" s="31"/>
    </row>
    <row r="124" ht="15.75" customHeight="1">
      <c r="A124" s="31"/>
      <c r="B124" s="31"/>
      <c r="C124" s="31"/>
      <c r="D124" s="31"/>
      <c r="E124" s="31"/>
      <c r="F124" s="31"/>
      <c r="G124" s="31"/>
      <c r="H124" s="31"/>
      <c r="I124" s="31"/>
      <c r="J124" s="31"/>
      <c r="K124" s="31"/>
      <c r="L124" s="31"/>
      <c r="M124" s="31"/>
      <c r="N124" s="31"/>
      <c r="O124" s="31"/>
      <c r="P124" s="31"/>
      <c r="Q124" s="31"/>
      <c r="R124" s="31"/>
      <c r="S124" s="31"/>
      <c r="T124" s="31"/>
      <c r="U124" s="31"/>
      <c r="V124" s="31"/>
      <c r="W124" s="31"/>
      <c r="X124" s="31"/>
      <c r="Y124" s="31"/>
      <c r="Z124" s="31"/>
    </row>
    <row r="125" ht="15.75" customHeight="1">
      <c r="A125" s="31"/>
      <c r="B125" s="31"/>
      <c r="C125" s="31"/>
      <c r="D125" s="31"/>
      <c r="E125" s="31"/>
      <c r="F125" s="31"/>
      <c r="G125" s="31"/>
      <c r="H125" s="31"/>
      <c r="I125" s="31"/>
      <c r="J125" s="31"/>
      <c r="K125" s="31"/>
      <c r="L125" s="31"/>
      <c r="M125" s="31"/>
      <c r="N125" s="31"/>
      <c r="O125" s="31"/>
      <c r="P125" s="31"/>
      <c r="Q125" s="31"/>
      <c r="R125" s="31"/>
      <c r="S125" s="31"/>
      <c r="T125" s="31"/>
      <c r="U125" s="31"/>
      <c r="V125" s="31"/>
      <c r="W125" s="31"/>
      <c r="X125" s="31"/>
      <c r="Y125" s="31"/>
      <c r="Z125" s="31"/>
    </row>
    <row r="126" ht="15.75" customHeight="1">
      <c r="A126" s="31"/>
      <c r="B126" s="31"/>
      <c r="C126" s="31"/>
      <c r="D126" s="31"/>
      <c r="E126" s="31"/>
      <c r="F126" s="31"/>
      <c r="G126" s="31"/>
      <c r="H126" s="31"/>
      <c r="I126" s="31"/>
      <c r="J126" s="31"/>
      <c r="K126" s="31"/>
      <c r="L126" s="31"/>
      <c r="M126" s="31"/>
      <c r="N126" s="31"/>
      <c r="O126" s="31"/>
      <c r="P126" s="31"/>
      <c r="Q126" s="31"/>
      <c r="R126" s="31"/>
      <c r="S126" s="31"/>
      <c r="T126" s="31"/>
      <c r="U126" s="31"/>
      <c r="V126" s="31"/>
      <c r="W126" s="31"/>
      <c r="X126" s="31"/>
      <c r="Y126" s="31"/>
      <c r="Z126" s="31"/>
    </row>
    <row r="127" ht="15.75" customHeight="1">
      <c r="A127" s="31"/>
      <c r="B127" s="31"/>
      <c r="C127" s="31"/>
      <c r="D127" s="31"/>
      <c r="E127" s="31"/>
      <c r="F127" s="31"/>
      <c r="G127" s="31"/>
      <c r="H127" s="31"/>
      <c r="I127" s="31"/>
      <c r="J127" s="31"/>
      <c r="K127" s="31"/>
      <c r="L127" s="31"/>
      <c r="M127" s="31"/>
      <c r="N127" s="31"/>
      <c r="O127" s="31"/>
      <c r="P127" s="31"/>
      <c r="Q127" s="31"/>
      <c r="R127" s="31"/>
      <c r="S127" s="31"/>
      <c r="T127" s="31"/>
      <c r="U127" s="31"/>
      <c r="V127" s="31"/>
      <c r="W127" s="31"/>
      <c r="X127" s="31"/>
      <c r="Y127" s="31"/>
      <c r="Z127" s="31"/>
    </row>
    <row r="128" ht="15.75" customHeight="1">
      <c r="A128" s="31"/>
      <c r="B128" s="31"/>
      <c r="C128" s="31"/>
      <c r="D128" s="31"/>
      <c r="E128" s="31"/>
      <c r="F128" s="31"/>
      <c r="G128" s="31"/>
      <c r="H128" s="31"/>
      <c r="I128" s="31"/>
      <c r="J128" s="31"/>
      <c r="K128" s="31"/>
      <c r="L128" s="31"/>
      <c r="M128" s="31"/>
      <c r="N128" s="31"/>
      <c r="O128" s="31"/>
      <c r="P128" s="31"/>
      <c r="Q128" s="31"/>
      <c r="R128" s="31"/>
      <c r="S128" s="31"/>
      <c r="T128" s="31"/>
      <c r="U128" s="31"/>
      <c r="V128" s="31"/>
      <c r="W128" s="31"/>
      <c r="X128" s="31"/>
      <c r="Y128" s="31"/>
      <c r="Z128" s="31"/>
    </row>
    <row r="129" ht="15.75" customHeight="1">
      <c r="A129" s="31"/>
      <c r="B129" s="31"/>
      <c r="C129" s="31"/>
      <c r="D129" s="31"/>
      <c r="E129" s="31"/>
      <c r="F129" s="31"/>
      <c r="G129" s="31"/>
      <c r="H129" s="31"/>
      <c r="I129" s="31"/>
      <c r="J129" s="31"/>
      <c r="K129" s="31"/>
      <c r="L129" s="31"/>
      <c r="M129" s="31"/>
      <c r="N129" s="31"/>
      <c r="O129" s="31"/>
      <c r="P129" s="31"/>
      <c r="Q129" s="31"/>
      <c r="R129" s="31"/>
      <c r="S129" s="31"/>
      <c r="T129" s="31"/>
      <c r="U129" s="31"/>
      <c r="V129" s="31"/>
      <c r="W129" s="31"/>
      <c r="X129" s="31"/>
      <c r="Y129" s="31"/>
      <c r="Z129" s="31"/>
    </row>
    <row r="130" ht="15.75" customHeight="1">
      <c r="A130" s="31"/>
      <c r="B130" s="31"/>
      <c r="C130" s="31"/>
      <c r="D130" s="31"/>
      <c r="E130" s="31"/>
      <c r="F130" s="31"/>
      <c r="G130" s="31"/>
      <c r="H130" s="31"/>
      <c r="I130" s="31"/>
      <c r="J130" s="31"/>
      <c r="K130" s="31"/>
      <c r="L130" s="31"/>
      <c r="M130" s="31"/>
      <c r="N130" s="31"/>
      <c r="O130" s="31"/>
      <c r="P130" s="31"/>
      <c r="Q130" s="31"/>
      <c r="R130" s="31"/>
      <c r="S130" s="31"/>
      <c r="T130" s="31"/>
      <c r="U130" s="31"/>
      <c r="V130" s="31"/>
      <c r="W130" s="31"/>
      <c r="X130" s="31"/>
      <c r="Y130" s="31"/>
      <c r="Z130" s="31"/>
    </row>
    <row r="131" ht="15.75" customHeight="1">
      <c r="A131" s="31"/>
      <c r="B131" s="31"/>
      <c r="C131" s="31"/>
      <c r="D131" s="31"/>
      <c r="E131" s="31"/>
      <c r="F131" s="31"/>
      <c r="G131" s="31"/>
      <c r="H131" s="31"/>
      <c r="I131" s="31"/>
      <c r="J131" s="31"/>
      <c r="K131" s="31"/>
      <c r="L131" s="31"/>
      <c r="M131" s="31"/>
      <c r="N131" s="31"/>
      <c r="O131" s="31"/>
      <c r="P131" s="31"/>
      <c r="Q131" s="31"/>
      <c r="R131" s="31"/>
      <c r="S131" s="31"/>
      <c r="T131" s="31"/>
      <c r="U131" s="31"/>
      <c r="V131" s="31"/>
      <c r="W131" s="31"/>
      <c r="X131" s="31"/>
      <c r="Y131" s="31"/>
      <c r="Z131" s="31"/>
    </row>
    <row r="132" ht="15.75" customHeight="1">
      <c r="A132" s="31"/>
      <c r="B132" s="31"/>
      <c r="C132" s="31"/>
      <c r="D132" s="31"/>
      <c r="E132" s="31"/>
      <c r="F132" s="31"/>
      <c r="G132" s="31"/>
      <c r="H132" s="31"/>
      <c r="I132" s="31"/>
      <c r="J132" s="31"/>
      <c r="K132" s="31"/>
      <c r="L132" s="31"/>
      <c r="M132" s="31"/>
      <c r="N132" s="31"/>
      <c r="O132" s="31"/>
      <c r="P132" s="31"/>
      <c r="Q132" s="31"/>
      <c r="R132" s="31"/>
      <c r="S132" s="31"/>
      <c r="T132" s="31"/>
      <c r="U132" s="31"/>
      <c r="V132" s="31"/>
      <c r="W132" s="31"/>
      <c r="X132" s="31"/>
      <c r="Y132" s="31"/>
      <c r="Z132" s="31"/>
    </row>
    <row r="133" ht="15.75" customHeight="1">
      <c r="A133" s="31"/>
      <c r="B133" s="31"/>
      <c r="C133" s="31"/>
      <c r="D133" s="31"/>
      <c r="E133" s="31"/>
      <c r="F133" s="31"/>
      <c r="G133" s="31"/>
      <c r="H133" s="31"/>
      <c r="I133" s="31"/>
      <c r="J133" s="31"/>
      <c r="K133" s="31"/>
      <c r="L133" s="31"/>
      <c r="M133" s="31"/>
      <c r="N133" s="31"/>
      <c r="O133" s="31"/>
      <c r="P133" s="31"/>
      <c r="Q133" s="31"/>
      <c r="R133" s="31"/>
      <c r="S133" s="31"/>
      <c r="T133" s="31"/>
      <c r="U133" s="31"/>
      <c r="V133" s="31"/>
      <c r="W133" s="31"/>
      <c r="X133" s="31"/>
      <c r="Y133" s="31"/>
      <c r="Z133" s="31"/>
    </row>
    <row r="134" ht="15.75" customHeight="1">
      <c r="A134" s="31"/>
      <c r="B134" s="31"/>
      <c r="C134" s="31"/>
      <c r="D134" s="31"/>
      <c r="E134" s="31"/>
      <c r="F134" s="31"/>
      <c r="G134" s="31"/>
      <c r="H134" s="31"/>
      <c r="I134" s="31"/>
      <c r="J134" s="31"/>
      <c r="K134" s="31"/>
      <c r="L134" s="31"/>
      <c r="M134" s="31"/>
      <c r="N134" s="31"/>
      <c r="O134" s="31"/>
      <c r="P134" s="31"/>
      <c r="Q134" s="31"/>
      <c r="R134" s="31"/>
      <c r="S134" s="31"/>
      <c r="T134" s="31"/>
      <c r="U134" s="31"/>
      <c r="V134" s="31"/>
      <c r="W134" s="31"/>
      <c r="X134" s="31"/>
      <c r="Y134" s="31"/>
      <c r="Z134" s="31"/>
    </row>
    <row r="135" ht="15.75" customHeight="1">
      <c r="A135" s="31"/>
      <c r="B135" s="31"/>
      <c r="C135" s="31"/>
      <c r="D135" s="31"/>
      <c r="E135" s="31"/>
      <c r="F135" s="31"/>
      <c r="G135" s="31"/>
      <c r="H135" s="31"/>
      <c r="I135" s="31"/>
      <c r="J135" s="31"/>
      <c r="K135" s="31"/>
      <c r="L135" s="31"/>
      <c r="M135" s="31"/>
      <c r="N135" s="31"/>
      <c r="O135" s="31"/>
      <c r="P135" s="31"/>
      <c r="Q135" s="31"/>
      <c r="R135" s="31"/>
      <c r="S135" s="31"/>
      <c r="T135" s="31"/>
      <c r="U135" s="31"/>
      <c r="V135" s="31"/>
      <c r="W135" s="31"/>
      <c r="X135" s="31"/>
      <c r="Y135" s="31"/>
      <c r="Z135" s="31"/>
    </row>
    <row r="136" ht="15.75" customHeight="1">
      <c r="A136" s="31"/>
      <c r="B136" s="31"/>
      <c r="C136" s="31"/>
      <c r="D136" s="31"/>
      <c r="E136" s="31"/>
      <c r="F136" s="31"/>
      <c r="G136" s="31"/>
      <c r="H136" s="31"/>
      <c r="I136" s="31"/>
      <c r="J136" s="31"/>
      <c r="K136" s="31"/>
      <c r="L136" s="31"/>
      <c r="M136" s="31"/>
      <c r="N136" s="31"/>
      <c r="O136" s="31"/>
      <c r="P136" s="31"/>
      <c r="Q136" s="31"/>
      <c r="R136" s="31"/>
      <c r="S136" s="31"/>
      <c r="T136" s="31"/>
      <c r="U136" s="31"/>
      <c r="V136" s="31"/>
      <c r="W136" s="31"/>
      <c r="X136" s="31"/>
      <c r="Y136" s="31"/>
      <c r="Z136" s="31"/>
    </row>
    <row r="137" ht="15.75" customHeight="1">
      <c r="A137" s="31"/>
      <c r="B137" s="31"/>
      <c r="C137" s="31"/>
      <c r="D137" s="31"/>
      <c r="E137" s="31"/>
      <c r="F137" s="31"/>
      <c r="G137" s="31"/>
      <c r="H137" s="31"/>
      <c r="I137" s="31"/>
      <c r="J137" s="31"/>
      <c r="K137" s="31"/>
      <c r="L137" s="31"/>
      <c r="M137" s="31"/>
      <c r="N137" s="31"/>
      <c r="O137" s="31"/>
      <c r="P137" s="31"/>
      <c r="Q137" s="31"/>
      <c r="R137" s="31"/>
      <c r="S137" s="31"/>
      <c r="T137" s="31"/>
      <c r="U137" s="31"/>
      <c r="V137" s="31"/>
      <c r="W137" s="31"/>
      <c r="X137" s="31"/>
      <c r="Y137" s="31"/>
      <c r="Z137" s="31"/>
    </row>
    <row r="138" ht="15.75" customHeight="1">
      <c r="A138" s="31"/>
      <c r="B138" s="31"/>
      <c r="C138" s="31"/>
      <c r="D138" s="31"/>
      <c r="E138" s="31"/>
      <c r="F138" s="31"/>
      <c r="G138" s="31"/>
      <c r="H138" s="31"/>
      <c r="I138" s="31"/>
      <c r="J138" s="31"/>
      <c r="K138" s="31"/>
      <c r="L138" s="31"/>
      <c r="M138" s="31"/>
      <c r="N138" s="31"/>
      <c r="O138" s="31"/>
      <c r="P138" s="31"/>
      <c r="Q138" s="31"/>
      <c r="R138" s="31"/>
      <c r="S138" s="31"/>
      <c r="T138" s="31"/>
      <c r="U138" s="31"/>
      <c r="V138" s="31"/>
      <c r="W138" s="31"/>
      <c r="X138" s="31"/>
      <c r="Y138" s="31"/>
      <c r="Z138" s="31"/>
    </row>
    <row r="139" ht="15.75" customHeight="1">
      <c r="A139" s="31"/>
      <c r="B139" s="31"/>
      <c r="C139" s="31"/>
      <c r="D139" s="31"/>
      <c r="E139" s="31"/>
      <c r="F139" s="31"/>
      <c r="G139" s="31"/>
      <c r="H139" s="31"/>
      <c r="I139" s="31"/>
      <c r="J139" s="31"/>
      <c r="K139" s="31"/>
      <c r="L139" s="31"/>
      <c r="M139" s="31"/>
      <c r="N139" s="31"/>
      <c r="O139" s="31"/>
      <c r="P139" s="31"/>
      <c r="Q139" s="31"/>
      <c r="R139" s="31"/>
      <c r="S139" s="31"/>
      <c r="T139" s="31"/>
      <c r="U139" s="31"/>
      <c r="V139" s="31"/>
      <c r="W139" s="31"/>
      <c r="X139" s="31"/>
      <c r="Y139" s="31"/>
      <c r="Z139" s="31"/>
    </row>
    <row r="140" ht="15.75" customHeight="1">
      <c r="A140" s="31"/>
      <c r="B140" s="31"/>
      <c r="C140" s="31"/>
      <c r="D140" s="31"/>
      <c r="E140" s="31"/>
      <c r="F140" s="31"/>
      <c r="G140" s="31"/>
      <c r="H140" s="31"/>
      <c r="I140" s="31"/>
      <c r="J140" s="31"/>
      <c r="K140" s="31"/>
      <c r="L140" s="31"/>
      <c r="M140" s="31"/>
      <c r="N140" s="31"/>
      <c r="O140" s="31"/>
      <c r="P140" s="31"/>
      <c r="Q140" s="31"/>
      <c r="R140" s="31"/>
      <c r="S140" s="31"/>
      <c r="T140" s="31"/>
      <c r="U140" s="31"/>
      <c r="V140" s="31"/>
      <c r="W140" s="31"/>
      <c r="X140" s="31"/>
      <c r="Y140" s="31"/>
      <c r="Z140" s="31"/>
    </row>
    <row r="141" ht="15.75" customHeight="1">
      <c r="A141" s="31"/>
      <c r="B141" s="31"/>
      <c r="C141" s="31"/>
      <c r="D141" s="31"/>
      <c r="E141" s="31"/>
      <c r="F141" s="31"/>
      <c r="G141" s="31"/>
      <c r="H141" s="31"/>
      <c r="I141" s="31"/>
      <c r="J141" s="31"/>
      <c r="K141" s="31"/>
      <c r="L141" s="31"/>
      <c r="M141" s="31"/>
      <c r="N141" s="31"/>
      <c r="O141" s="31"/>
      <c r="P141" s="31"/>
      <c r="Q141" s="31"/>
      <c r="R141" s="31"/>
      <c r="S141" s="31"/>
      <c r="T141" s="31"/>
      <c r="U141" s="31"/>
      <c r="V141" s="31"/>
      <c r="W141" s="31"/>
      <c r="X141" s="31"/>
      <c r="Y141" s="31"/>
      <c r="Z141" s="31"/>
    </row>
    <row r="142" ht="15.75" customHeight="1">
      <c r="A142" s="31"/>
      <c r="B142" s="31"/>
      <c r="C142" s="31"/>
      <c r="D142" s="31"/>
      <c r="E142" s="31"/>
      <c r="F142" s="31"/>
      <c r="G142" s="31"/>
      <c r="H142" s="31"/>
      <c r="I142" s="31"/>
      <c r="J142" s="31"/>
      <c r="K142" s="31"/>
      <c r="L142" s="31"/>
      <c r="M142" s="31"/>
      <c r="N142" s="31"/>
      <c r="O142" s="31"/>
      <c r="P142" s="31"/>
      <c r="Q142" s="31"/>
      <c r="R142" s="31"/>
      <c r="S142" s="31"/>
      <c r="T142" s="31"/>
      <c r="U142" s="31"/>
      <c r="V142" s="31"/>
      <c r="W142" s="31"/>
      <c r="X142" s="31"/>
      <c r="Y142" s="31"/>
      <c r="Z142" s="31"/>
    </row>
    <row r="143" ht="15.75" customHeight="1">
      <c r="A143" s="31"/>
      <c r="B143" s="31"/>
      <c r="C143" s="31"/>
      <c r="D143" s="31"/>
      <c r="E143" s="31"/>
      <c r="F143" s="31"/>
      <c r="G143" s="31"/>
      <c r="H143" s="31"/>
      <c r="I143" s="31"/>
      <c r="J143" s="31"/>
      <c r="K143" s="31"/>
      <c r="L143" s="31"/>
      <c r="M143" s="31"/>
      <c r="N143" s="31"/>
      <c r="O143" s="31"/>
      <c r="P143" s="31"/>
      <c r="Q143" s="31"/>
      <c r="R143" s="31"/>
      <c r="S143" s="31"/>
      <c r="T143" s="31"/>
      <c r="U143" s="31"/>
      <c r="V143" s="31"/>
      <c r="W143" s="31"/>
      <c r="X143" s="31"/>
      <c r="Y143" s="31"/>
      <c r="Z143" s="31"/>
    </row>
    <row r="144" ht="15.75" customHeight="1">
      <c r="A144" s="31"/>
      <c r="B144" s="31"/>
      <c r="C144" s="31"/>
      <c r="D144" s="31"/>
      <c r="E144" s="31"/>
      <c r="F144" s="31"/>
      <c r="G144" s="31"/>
      <c r="H144" s="31"/>
      <c r="I144" s="31"/>
      <c r="J144" s="31"/>
      <c r="K144" s="31"/>
      <c r="L144" s="31"/>
      <c r="M144" s="31"/>
      <c r="N144" s="31"/>
      <c r="O144" s="31"/>
      <c r="P144" s="31"/>
      <c r="Q144" s="31"/>
      <c r="R144" s="31"/>
      <c r="S144" s="31"/>
      <c r="T144" s="31"/>
      <c r="U144" s="31"/>
      <c r="V144" s="31"/>
      <c r="W144" s="31"/>
      <c r="X144" s="31"/>
      <c r="Y144" s="31"/>
      <c r="Z144" s="31"/>
    </row>
    <row r="145" ht="15.75" customHeight="1">
      <c r="A145" s="31"/>
      <c r="B145" s="31"/>
      <c r="C145" s="31"/>
      <c r="D145" s="31"/>
      <c r="E145" s="31"/>
      <c r="F145" s="31"/>
      <c r="G145" s="31"/>
      <c r="H145" s="31"/>
      <c r="I145" s="31"/>
      <c r="J145" s="31"/>
      <c r="K145" s="31"/>
      <c r="L145" s="31"/>
      <c r="M145" s="31"/>
      <c r="N145" s="31"/>
      <c r="O145" s="31"/>
      <c r="P145" s="31"/>
      <c r="Q145" s="31"/>
      <c r="R145" s="31"/>
      <c r="S145" s="31"/>
      <c r="T145" s="31"/>
      <c r="U145" s="31"/>
      <c r="V145" s="31"/>
      <c r="W145" s="31"/>
      <c r="X145" s="31"/>
      <c r="Y145" s="31"/>
      <c r="Z145" s="31"/>
    </row>
    <row r="146" ht="15.75" customHeight="1">
      <c r="A146" s="31"/>
      <c r="B146" s="31"/>
      <c r="C146" s="31"/>
      <c r="D146" s="31"/>
      <c r="E146" s="31"/>
      <c r="F146" s="31"/>
      <c r="G146" s="31"/>
      <c r="H146" s="31"/>
      <c r="I146" s="31"/>
      <c r="J146" s="31"/>
      <c r="K146" s="31"/>
      <c r="L146" s="31"/>
      <c r="M146" s="31"/>
      <c r="N146" s="31"/>
      <c r="O146" s="31"/>
      <c r="P146" s="31"/>
      <c r="Q146" s="31"/>
      <c r="R146" s="31"/>
      <c r="S146" s="31"/>
      <c r="T146" s="31"/>
      <c r="U146" s="31"/>
      <c r="V146" s="31"/>
      <c r="W146" s="31"/>
      <c r="X146" s="31"/>
      <c r="Y146" s="31"/>
      <c r="Z146" s="31"/>
    </row>
    <row r="147" ht="15.75" customHeight="1">
      <c r="A147" s="31"/>
      <c r="B147" s="31"/>
      <c r="C147" s="31"/>
      <c r="D147" s="31"/>
      <c r="E147" s="31"/>
      <c r="F147" s="31"/>
      <c r="G147" s="31"/>
      <c r="H147" s="31"/>
      <c r="I147" s="31"/>
      <c r="J147" s="31"/>
      <c r="K147" s="31"/>
      <c r="L147" s="31"/>
      <c r="M147" s="31"/>
      <c r="N147" s="31"/>
      <c r="O147" s="31"/>
      <c r="P147" s="31"/>
      <c r="Q147" s="31"/>
      <c r="R147" s="31"/>
      <c r="S147" s="31"/>
      <c r="T147" s="31"/>
      <c r="U147" s="31"/>
      <c r="V147" s="31"/>
      <c r="W147" s="31"/>
      <c r="X147" s="31"/>
      <c r="Y147" s="31"/>
      <c r="Z147" s="31"/>
    </row>
    <row r="148" ht="15.75" customHeight="1">
      <c r="A148" s="31"/>
      <c r="B148" s="31"/>
      <c r="C148" s="31"/>
      <c r="D148" s="31"/>
      <c r="E148" s="31"/>
      <c r="F148" s="31"/>
      <c r="G148" s="31"/>
      <c r="H148" s="31"/>
      <c r="I148" s="31"/>
      <c r="J148" s="31"/>
      <c r="K148" s="31"/>
      <c r="L148" s="31"/>
      <c r="M148" s="31"/>
      <c r="N148" s="31"/>
      <c r="O148" s="31"/>
      <c r="P148" s="31"/>
      <c r="Q148" s="31"/>
      <c r="R148" s="31"/>
      <c r="S148" s="31"/>
      <c r="T148" s="31"/>
      <c r="U148" s="31"/>
      <c r="V148" s="31"/>
      <c r="W148" s="31"/>
      <c r="X148" s="31"/>
      <c r="Y148" s="31"/>
      <c r="Z148" s="31"/>
    </row>
    <row r="149" ht="15.75" customHeight="1">
      <c r="A149" s="31"/>
      <c r="B149" s="31"/>
      <c r="C149" s="31"/>
      <c r="D149" s="31"/>
      <c r="E149" s="31"/>
      <c r="F149" s="31"/>
      <c r="G149" s="31"/>
      <c r="H149" s="31"/>
      <c r="I149" s="31"/>
      <c r="J149" s="31"/>
      <c r="K149" s="31"/>
      <c r="L149" s="31"/>
      <c r="M149" s="31"/>
      <c r="N149" s="31"/>
      <c r="O149" s="31"/>
      <c r="P149" s="31"/>
      <c r="Q149" s="31"/>
      <c r="R149" s="31"/>
      <c r="S149" s="31"/>
      <c r="T149" s="31"/>
      <c r="U149" s="31"/>
      <c r="V149" s="31"/>
      <c r="W149" s="31"/>
      <c r="X149" s="31"/>
      <c r="Y149" s="31"/>
      <c r="Z149" s="31"/>
    </row>
    <row r="150" ht="15.75" customHeight="1">
      <c r="A150" s="31"/>
      <c r="B150" s="31"/>
      <c r="C150" s="31"/>
      <c r="D150" s="31"/>
      <c r="E150" s="31"/>
      <c r="F150" s="31"/>
      <c r="G150" s="31"/>
      <c r="H150" s="31"/>
      <c r="I150" s="31"/>
      <c r="J150" s="31"/>
      <c r="K150" s="31"/>
      <c r="L150" s="31"/>
      <c r="M150" s="31"/>
      <c r="N150" s="31"/>
      <c r="O150" s="31"/>
      <c r="P150" s="31"/>
      <c r="Q150" s="31"/>
      <c r="R150" s="31"/>
      <c r="S150" s="31"/>
      <c r="T150" s="31"/>
      <c r="U150" s="31"/>
      <c r="V150" s="31"/>
      <c r="W150" s="31"/>
      <c r="X150" s="31"/>
      <c r="Y150" s="31"/>
      <c r="Z150" s="31"/>
    </row>
    <row r="151" ht="15.75" customHeight="1">
      <c r="A151" s="31"/>
      <c r="B151" s="31"/>
      <c r="C151" s="31"/>
      <c r="D151" s="31"/>
      <c r="E151" s="31"/>
      <c r="F151" s="31"/>
      <c r="G151" s="31"/>
      <c r="H151" s="31"/>
      <c r="I151" s="31"/>
      <c r="J151" s="31"/>
      <c r="K151" s="31"/>
      <c r="L151" s="31"/>
      <c r="M151" s="31"/>
      <c r="N151" s="31"/>
      <c r="O151" s="31"/>
      <c r="P151" s="31"/>
      <c r="Q151" s="31"/>
      <c r="R151" s="31"/>
      <c r="S151" s="31"/>
      <c r="T151" s="31"/>
      <c r="U151" s="31"/>
      <c r="V151" s="31"/>
      <c r="W151" s="31"/>
      <c r="X151" s="31"/>
      <c r="Y151" s="31"/>
      <c r="Z151" s="31"/>
    </row>
    <row r="152" ht="15.75" customHeight="1">
      <c r="A152" s="31"/>
      <c r="B152" s="31"/>
      <c r="C152" s="31"/>
      <c r="D152" s="31"/>
      <c r="E152" s="31"/>
      <c r="F152" s="31"/>
      <c r="G152" s="31"/>
      <c r="H152" s="31"/>
      <c r="I152" s="31"/>
      <c r="J152" s="31"/>
      <c r="K152" s="31"/>
      <c r="L152" s="31"/>
      <c r="M152" s="31"/>
      <c r="N152" s="31"/>
      <c r="O152" s="31"/>
      <c r="P152" s="31"/>
      <c r="Q152" s="31"/>
      <c r="R152" s="31"/>
      <c r="S152" s="31"/>
      <c r="T152" s="31"/>
      <c r="U152" s="31"/>
      <c r="V152" s="31"/>
      <c r="W152" s="31"/>
      <c r="X152" s="31"/>
      <c r="Y152" s="31"/>
      <c r="Z152" s="31"/>
    </row>
    <row r="153" ht="15.75" customHeight="1">
      <c r="A153" s="31"/>
      <c r="B153" s="31"/>
      <c r="C153" s="31"/>
      <c r="D153" s="31"/>
      <c r="E153" s="31"/>
      <c r="F153" s="31"/>
      <c r="G153" s="31"/>
      <c r="H153" s="31"/>
      <c r="I153" s="31"/>
      <c r="J153" s="31"/>
      <c r="K153" s="31"/>
      <c r="L153" s="31"/>
      <c r="M153" s="31"/>
      <c r="N153" s="31"/>
      <c r="O153" s="31"/>
      <c r="P153" s="31"/>
      <c r="Q153" s="31"/>
      <c r="R153" s="31"/>
      <c r="S153" s="31"/>
      <c r="T153" s="31"/>
      <c r="U153" s="31"/>
      <c r="V153" s="31"/>
      <c r="W153" s="31"/>
      <c r="X153" s="31"/>
      <c r="Y153" s="31"/>
      <c r="Z153" s="31"/>
    </row>
    <row r="154" ht="15.75" customHeight="1">
      <c r="A154" s="31"/>
      <c r="B154" s="31"/>
      <c r="C154" s="31"/>
      <c r="D154" s="31"/>
      <c r="E154" s="31"/>
      <c r="F154" s="31"/>
      <c r="G154" s="31"/>
      <c r="H154" s="31"/>
      <c r="I154" s="31"/>
      <c r="J154" s="31"/>
      <c r="K154" s="31"/>
      <c r="L154" s="31"/>
      <c r="M154" s="31"/>
      <c r="N154" s="31"/>
      <c r="O154" s="31"/>
      <c r="P154" s="31"/>
      <c r="Q154" s="31"/>
      <c r="R154" s="31"/>
      <c r="S154" s="31"/>
      <c r="T154" s="31"/>
      <c r="U154" s="31"/>
      <c r="V154" s="31"/>
      <c r="W154" s="31"/>
      <c r="X154" s="31"/>
      <c r="Y154" s="31"/>
      <c r="Z154" s="31"/>
    </row>
    <row r="155" ht="15.75" customHeight="1">
      <c r="A155" s="31"/>
      <c r="B155" s="31"/>
      <c r="C155" s="31"/>
      <c r="D155" s="31"/>
      <c r="E155" s="31"/>
      <c r="F155" s="31"/>
      <c r="G155" s="31"/>
      <c r="H155" s="31"/>
      <c r="I155" s="31"/>
      <c r="J155" s="31"/>
      <c r="K155" s="31"/>
      <c r="L155" s="31"/>
      <c r="M155" s="31"/>
      <c r="N155" s="31"/>
      <c r="O155" s="31"/>
      <c r="P155" s="31"/>
      <c r="Q155" s="31"/>
      <c r="R155" s="31"/>
      <c r="S155" s="31"/>
      <c r="T155" s="31"/>
      <c r="U155" s="31"/>
      <c r="V155" s="31"/>
      <c r="W155" s="31"/>
      <c r="X155" s="31"/>
      <c r="Y155" s="31"/>
      <c r="Z155" s="31"/>
    </row>
    <row r="156" ht="15.75" customHeight="1">
      <c r="A156" s="31"/>
      <c r="B156" s="31"/>
      <c r="C156" s="31"/>
      <c r="D156" s="31"/>
      <c r="E156" s="31"/>
      <c r="F156" s="31"/>
      <c r="G156" s="31"/>
      <c r="H156" s="31"/>
      <c r="I156" s="31"/>
      <c r="J156" s="31"/>
      <c r="K156" s="31"/>
      <c r="L156" s="31"/>
      <c r="M156" s="31"/>
      <c r="N156" s="31"/>
      <c r="O156" s="31"/>
      <c r="P156" s="31"/>
      <c r="Q156" s="31"/>
      <c r="R156" s="31"/>
      <c r="S156" s="31"/>
      <c r="T156" s="31"/>
      <c r="U156" s="31"/>
      <c r="V156" s="31"/>
      <c r="W156" s="31"/>
      <c r="X156" s="31"/>
      <c r="Y156" s="31"/>
      <c r="Z156" s="31"/>
    </row>
    <row r="157" ht="15.75" customHeight="1">
      <c r="A157" s="31"/>
      <c r="B157" s="31"/>
      <c r="C157" s="31"/>
      <c r="D157" s="31"/>
      <c r="E157" s="31"/>
      <c r="F157" s="31"/>
      <c r="G157" s="31"/>
      <c r="H157" s="31"/>
      <c r="I157" s="31"/>
      <c r="J157" s="31"/>
      <c r="K157" s="31"/>
      <c r="L157" s="31"/>
      <c r="M157" s="31"/>
      <c r="N157" s="31"/>
      <c r="O157" s="31"/>
      <c r="P157" s="31"/>
      <c r="Q157" s="31"/>
      <c r="R157" s="31"/>
      <c r="S157" s="31"/>
      <c r="T157" s="31"/>
      <c r="U157" s="31"/>
      <c r="V157" s="31"/>
      <c r="W157" s="31"/>
      <c r="X157" s="31"/>
      <c r="Y157" s="31"/>
      <c r="Z157" s="31"/>
    </row>
    <row r="158" ht="15.75" customHeight="1">
      <c r="A158" s="31"/>
      <c r="B158" s="31"/>
      <c r="C158" s="31"/>
      <c r="D158" s="31"/>
      <c r="E158" s="31"/>
      <c r="F158" s="31"/>
      <c r="G158" s="31"/>
      <c r="H158" s="31"/>
      <c r="I158" s="31"/>
      <c r="J158" s="31"/>
      <c r="K158" s="31"/>
      <c r="L158" s="31"/>
      <c r="M158" s="31"/>
      <c r="N158" s="31"/>
      <c r="O158" s="31"/>
      <c r="P158" s="31"/>
      <c r="Q158" s="31"/>
      <c r="R158" s="31"/>
      <c r="S158" s="31"/>
      <c r="T158" s="31"/>
      <c r="U158" s="31"/>
      <c r="V158" s="31"/>
      <c r="W158" s="31"/>
      <c r="X158" s="31"/>
      <c r="Y158" s="31"/>
      <c r="Z158" s="31"/>
    </row>
    <row r="159" ht="15.75" customHeight="1">
      <c r="A159" s="31"/>
      <c r="B159" s="31"/>
      <c r="C159" s="31"/>
      <c r="D159" s="31"/>
      <c r="E159" s="31"/>
      <c r="F159" s="31"/>
      <c r="G159" s="31"/>
      <c r="H159" s="31"/>
      <c r="I159" s="31"/>
      <c r="J159" s="31"/>
      <c r="K159" s="31"/>
      <c r="L159" s="31"/>
      <c r="M159" s="31"/>
      <c r="N159" s="31"/>
      <c r="O159" s="31"/>
      <c r="P159" s="31"/>
      <c r="Q159" s="31"/>
      <c r="R159" s="31"/>
      <c r="S159" s="31"/>
      <c r="T159" s="31"/>
      <c r="U159" s="31"/>
      <c r="V159" s="31"/>
      <c r="W159" s="31"/>
      <c r="X159" s="31"/>
      <c r="Y159" s="31"/>
      <c r="Z159" s="31"/>
    </row>
    <row r="160" ht="15.75" customHeight="1">
      <c r="A160" s="31"/>
      <c r="B160" s="31"/>
      <c r="C160" s="31"/>
      <c r="D160" s="31"/>
      <c r="E160" s="31"/>
      <c r="F160" s="31"/>
      <c r="G160" s="31"/>
      <c r="H160" s="31"/>
      <c r="I160" s="31"/>
      <c r="J160" s="31"/>
      <c r="K160" s="31"/>
      <c r="L160" s="31"/>
      <c r="M160" s="31"/>
      <c r="N160" s="31"/>
      <c r="O160" s="31"/>
      <c r="P160" s="31"/>
      <c r="Q160" s="31"/>
      <c r="R160" s="31"/>
      <c r="S160" s="31"/>
      <c r="T160" s="31"/>
      <c r="U160" s="31"/>
      <c r="V160" s="31"/>
      <c r="W160" s="31"/>
      <c r="X160" s="31"/>
      <c r="Y160" s="31"/>
      <c r="Z160" s="31"/>
    </row>
    <row r="161" ht="15.75" customHeight="1">
      <c r="A161" s="31"/>
      <c r="B161" s="31"/>
      <c r="C161" s="31"/>
      <c r="D161" s="31"/>
      <c r="E161" s="31"/>
      <c r="F161" s="31"/>
      <c r="G161" s="31"/>
      <c r="H161" s="31"/>
      <c r="I161" s="31"/>
      <c r="J161" s="31"/>
      <c r="K161" s="31"/>
      <c r="L161" s="31"/>
      <c r="M161" s="31"/>
      <c r="N161" s="31"/>
      <c r="O161" s="31"/>
      <c r="P161" s="31"/>
      <c r="Q161" s="31"/>
      <c r="R161" s="31"/>
      <c r="S161" s="31"/>
      <c r="T161" s="31"/>
      <c r="U161" s="31"/>
      <c r="V161" s="31"/>
      <c r="W161" s="31"/>
      <c r="X161" s="31"/>
      <c r="Y161" s="31"/>
      <c r="Z161" s="31"/>
    </row>
    <row r="162" ht="15.75" customHeight="1">
      <c r="A162" s="31"/>
      <c r="B162" s="31"/>
      <c r="C162" s="31"/>
      <c r="D162" s="31"/>
      <c r="E162" s="31"/>
      <c r="F162" s="31"/>
      <c r="G162" s="31"/>
      <c r="H162" s="31"/>
      <c r="I162" s="31"/>
      <c r="J162" s="31"/>
      <c r="K162" s="31"/>
      <c r="L162" s="31"/>
      <c r="M162" s="31"/>
      <c r="N162" s="31"/>
      <c r="O162" s="31"/>
      <c r="P162" s="31"/>
      <c r="Q162" s="31"/>
      <c r="R162" s="31"/>
      <c r="S162" s="31"/>
      <c r="T162" s="31"/>
      <c r="U162" s="31"/>
      <c r="V162" s="31"/>
      <c r="W162" s="31"/>
      <c r="X162" s="31"/>
      <c r="Y162" s="31"/>
      <c r="Z162" s="31"/>
    </row>
    <row r="163" ht="15.75" customHeight="1">
      <c r="A163" s="31"/>
      <c r="B163" s="31"/>
      <c r="C163" s="31"/>
      <c r="D163" s="31"/>
      <c r="E163" s="31"/>
      <c r="F163" s="31"/>
      <c r="G163" s="31"/>
      <c r="H163" s="31"/>
      <c r="I163" s="31"/>
      <c r="J163" s="31"/>
      <c r="K163" s="31"/>
      <c r="L163" s="31"/>
      <c r="M163" s="31"/>
      <c r="N163" s="31"/>
      <c r="O163" s="31"/>
      <c r="P163" s="31"/>
      <c r="Q163" s="31"/>
      <c r="R163" s="31"/>
      <c r="S163" s="31"/>
      <c r="T163" s="31"/>
      <c r="U163" s="31"/>
      <c r="V163" s="31"/>
      <c r="W163" s="31"/>
      <c r="X163" s="31"/>
      <c r="Y163" s="31"/>
      <c r="Z163" s="31"/>
    </row>
    <row r="164" ht="15.75" customHeight="1">
      <c r="A164" s="31"/>
      <c r="B164" s="31"/>
      <c r="C164" s="31"/>
      <c r="D164" s="31"/>
      <c r="E164" s="31"/>
      <c r="F164" s="31"/>
      <c r="G164" s="31"/>
      <c r="H164" s="31"/>
      <c r="I164" s="31"/>
      <c r="J164" s="31"/>
      <c r="K164" s="31"/>
      <c r="L164" s="31"/>
      <c r="M164" s="31"/>
      <c r="N164" s="31"/>
      <c r="O164" s="31"/>
      <c r="P164" s="31"/>
      <c r="Q164" s="31"/>
      <c r="R164" s="31"/>
      <c r="S164" s="31"/>
      <c r="T164" s="31"/>
      <c r="U164" s="31"/>
      <c r="V164" s="31"/>
      <c r="W164" s="31"/>
      <c r="X164" s="31"/>
      <c r="Y164" s="31"/>
      <c r="Z164" s="31"/>
    </row>
    <row r="165" ht="15.75" customHeight="1">
      <c r="A165" s="31"/>
      <c r="B165" s="31"/>
      <c r="C165" s="31"/>
      <c r="D165" s="31"/>
      <c r="E165" s="31"/>
      <c r="F165" s="31"/>
      <c r="G165" s="31"/>
      <c r="H165" s="31"/>
      <c r="I165" s="31"/>
      <c r="J165" s="31"/>
      <c r="K165" s="31"/>
      <c r="L165" s="31"/>
      <c r="M165" s="31"/>
      <c r="N165" s="31"/>
      <c r="O165" s="31"/>
      <c r="P165" s="31"/>
      <c r="Q165" s="31"/>
      <c r="R165" s="31"/>
      <c r="S165" s="31"/>
      <c r="T165" s="31"/>
      <c r="U165" s="31"/>
      <c r="V165" s="31"/>
      <c r="W165" s="31"/>
      <c r="X165" s="31"/>
      <c r="Y165" s="31"/>
      <c r="Z165" s="31"/>
    </row>
    <row r="166" ht="15.75" customHeight="1">
      <c r="A166" s="31"/>
      <c r="B166" s="31"/>
      <c r="C166" s="31"/>
      <c r="D166" s="31"/>
      <c r="E166" s="31"/>
      <c r="F166" s="31"/>
      <c r="G166" s="31"/>
      <c r="H166" s="31"/>
      <c r="I166" s="31"/>
      <c r="J166" s="31"/>
      <c r="K166" s="31"/>
      <c r="L166" s="31"/>
      <c r="M166" s="31"/>
      <c r="N166" s="31"/>
      <c r="O166" s="31"/>
      <c r="P166" s="31"/>
      <c r="Q166" s="31"/>
      <c r="R166" s="31"/>
      <c r="S166" s="31"/>
      <c r="T166" s="31"/>
      <c r="U166" s="31"/>
      <c r="V166" s="31"/>
      <c r="W166" s="31"/>
      <c r="X166" s="31"/>
      <c r="Y166" s="31"/>
      <c r="Z166" s="31"/>
    </row>
    <row r="167" ht="15.75" customHeight="1">
      <c r="A167" s="31"/>
      <c r="B167" s="31"/>
      <c r="C167" s="31"/>
      <c r="D167" s="31"/>
      <c r="E167" s="31"/>
      <c r="F167" s="31"/>
      <c r="G167" s="31"/>
      <c r="H167" s="31"/>
      <c r="I167" s="31"/>
      <c r="J167" s="31"/>
      <c r="K167" s="31"/>
      <c r="L167" s="31"/>
      <c r="M167" s="31"/>
      <c r="N167" s="31"/>
      <c r="O167" s="31"/>
      <c r="P167" s="31"/>
      <c r="Q167" s="31"/>
      <c r="R167" s="31"/>
      <c r="S167" s="31"/>
      <c r="T167" s="31"/>
      <c r="U167" s="31"/>
      <c r="V167" s="31"/>
      <c r="W167" s="31"/>
      <c r="X167" s="31"/>
      <c r="Y167" s="31"/>
      <c r="Z167" s="31"/>
    </row>
    <row r="168" ht="15.75" customHeight="1">
      <c r="A168" s="31"/>
      <c r="B168" s="31"/>
      <c r="C168" s="31"/>
      <c r="D168" s="31"/>
      <c r="E168" s="31"/>
      <c r="F168" s="31"/>
      <c r="G168" s="31"/>
      <c r="H168" s="31"/>
      <c r="I168" s="31"/>
      <c r="J168" s="31"/>
      <c r="K168" s="31"/>
      <c r="L168" s="31"/>
      <c r="M168" s="31"/>
      <c r="N168" s="31"/>
      <c r="O168" s="31"/>
      <c r="P168" s="31"/>
      <c r="Q168" s="31"/>
      <c r="R168" s="31"/>
      <c r="S168" s="31"/>
      <c r="T168" s="31"/>
      <c r="U168" s="31"/>
      <c r="V168" s="31"/>
      <c r="W168" s="31"/>
      <c r="X168" s="31"/>
      <c r="Y168" s="31"/>
      <c r="Z168" s="31"/>
    </row>
    <row r="169" ht="15.75" customHeight="1">
      <c r="A169" s="31"/>
      <c r="B169" s="31"/>
      <c r="C169" s="31"/>
      <c r="D169" s="31"/>
      <c r="E169" s="31"/>
      <c r="F169" s="31"/>
      <c r="G169" s="31"/>
      <c r="H169" s="31"/>
      <c r="I169" s="31"/>
      <c r="J169" s="31"/>
      <c r="K169" s="31"/>
      <c r="L169" s="31"/>
      <c r="M169" s="31"/>
      <c r="N169" s="31"/>
      <c r="O169" s="31"/>
      <c r="P169" s="31"/>
      <c r="Q169" s="31"/>
      <c r="R169" s="31"/>
      <c r="S169" s="31"/>
      <c r="T169" s="31"/>
      <c r="U169" s="31"/>
      <c r="V169" s="31"/>
      <c r="W169" s="31"/>
      <c r="X169" s="31"/>
      <c r="Y169" s="31"/>
      <c r="Z169" s="31"/>
    </row>
    <row r="170" ht="15.75" customHeight="1">
      <c r="A170" s="31"/>
      <c r="B170" s="31"/>
      <c r="C170" s="31"/>
      <c r="D170" s="31"/>
      <c r="E170" s="31"/>
      <c r="F170" s="31"/>
      <c r="G170" s="31"/>
      <c r="H170" s="31"/>
      <c r="I170" s="31"/>
      <c r="J170" s="31"/>
      <c r="K170" s="31"/>
      <c r="L170" s="31"/>
      <c r="M170" s="31"/>
      <c r="N170" s="31"/>
      <c r="O170" s="31"/>
      <c r="P170" s="31"/>
      <c r="Q170" s="31"/>
      <c r="R170" s="31"/>
      <c r="S170" s="31"/>
      <c r="T170" s="31"/>
      <c r="U170" s="31"/>
      <c r="V170" s="31"/>
      <c r="W170" s="31"/>
      <c r="X170" s="31"/>
      <c r="Y170" s="31"/>
      <c r="Z170" s="31"/>
    </row>
    <row r="171" ht="15.75" customHeight="1">
      <c r="A171" s="31"/>
      <c r="B171" s="31"/>
      <c r="C171" s="31"/>
      <c r="D171" s="31"/>
      <c r="E171" s="31"/>
      <c r="F171" s="31"/>
      <c r="G171" s="31"/>
      <c r="H171" s="31"/>
      <c r="I171" s="31"/>
      <c r="J171" s="31"/>
      <c r="K171" s="31"/>
      <c r="L171" s="31"/>
      <c r="M171" s="31"/>
      <c r="N171" s="31"/>
      <c r="O171" s="31"/>
      <c r="P171" s="31"/>
      <c r="Q171" s="31"/>
      <c r="R171" s="31"/>
      <c r="S171" s="31"/>
      <c r="T171" s="31"/>
      <c r="U171" s="31"/>
      <c r="V171" s="31"/>
      <c r="W171" s="31"/>
      <c r="X171" s="31"/>
      <c r="Y171" s="31"/>
      <c r="Z171" s="31"/>
    </row>
    <row r="172" ht="15.75" customHeight="1">
      <c r="A172" s="31"/>
      <c r="B172" s="31"/>
      <c r="C172" s="31"/>
      <c r="D172" s="31"/>
      <c r="E172" s="31"/>
      <c r="F172" s="31"/>
      <c r="G172" s="31"/>
      <c r="H172" s="31"/>
      <c r="I172" s="31"/>
      <c r="J172" s="31"/>
      <c r="K172" s="31"/>
      <c r="L172" s="31"/>
      <c r="M172" s="31"/>
      <c r="N172" s="31"/>
      <c r="O172" s="31"/>
      <c r="P172" s="31"/>
      <c r="Q172" s="31"/>
      <c r="R172" s="31"/>
      <c r="S172" s="31"/>
      <c r="T172" s="31"/>
      <c r="U172" s="31"/>
      <c r="V172" s="31"/>
      <c r="W172" s="31"/>
      <c r="X172" s="31"/>
      <c r="Y172" s="31"/>
      <c r="Z172" s="31"/>
    </row>
    <row r="173" ht="15.75" customHeight="1">
      <c r="A173" s="31"/>
      <c r="B173" s="31"/>
      <c r="C173" s="31"/>
      <c r="D173" s="31"/>
      <c r="E173" s="31"/>
      <c r="F173" s="31"/>
      <c r="G173" s="31"/>
      <c r="H173" s="31"/>
      <c r="I173" s="31"/>
      <c r="J173" s="31"/>
      <c r="K173" s="31"/>
      <c r="L173" s="31"/>
      <c r="M173" s="31"/>
      <c r="N173" s="31"/>
      <c r="O173" s="31"/>
      <c r="P173" s="31"/>
      <c r="Q173" s="31"/>
      <c r="R173" s="31"/>
      <c r="S173" s="31"/>
      <c r="T173" s="31"/>
      <c r="U173" s="31"/>
      <c r="V173" s="31"/>
      <c r="W173" s="31"/>
      <c r="X173" s="31"/>
      <c r="Y173" s="31"/>
      <c r="Z173" s="31"/>
    </row>
    <row r="174" ht="15.75" customHeight="1">
      <c r="A174" s="31"/>
      <c r="B174" s="31"/>
      <c r="C174" s="31"/>
      <c r="D174" s="31"/>
      <c r="E174" s="31"/>
      <c r="F174" s="31"/>
      <c r="G174" s="31"/>
      <c r="H174" s="31"/>
      <c r="I174" s="31"/>
      <c r="J174" s="31"/>
      <c r="K174" s="31"/>
      <c r="L174" s="31"/>
      <c r="M174" s="31"/>
      <c r="N174" s="31"/>
      <c r="O174" s="31"/>
      <c r="P174" s="31"/>
      <c r="Q174" s="31"/>
      <c r="R174" s="31"/>
      <c r="S174" s="31"/>
      <c r="T174" s="31"/>
      <c r="U174" s="31"/>
      <c r="V174" s="31"/>
      <c r="W174" s="31"/>
      <c r="X174" s="31"/>
      <c r="Y174" s="31"/>
      <c r="Z174" s="31"/>
    </row>
    <row r="175" ht="15.75" customHeight="1">
      <c r="A175" s="31"/>
      <c r="B175" s="31"/>
      <c r="C175" s="31"/>
      <c r="D175" s="31"/>
      <c r="E175" s="31"/>
      <c r="F175" s="31"/>
      <c r="G175" s="31"/>
      <c r="H175" s="31"/>
      <c r="I175" s="31"/>
      <c r="J175" s="31"/>
      <c r="K175" s="31"/>
      <c r="L175" s="31"/>
      <c r="M175" s="31"/>
      <c r="N175" s="31"/>
      <c r="O175" s="31"/>
      <c r="P175" s="31"/>
      <c r="Q175" s="31"/>
      <c r="R175" s="31"/>
      <c r="S175" s="31"/>
      <c r="T175" s="31"/>
      <c r="U175" s="31"/>
      <c r="V175" s="31"/>
      <c r="W175" s="31"/>
      <c r="X175" s="31"/>
      <c r="Y175" s="31"/>
      <c r="Z175" s="31"/>
    </row>
    <row r="176" ht="15.75" customHeight="1">
      <c r="A176" s="31"/>
      <c r="B176" s="31"/>
      <c r="C176" s="31"/>
      <c r="D176" s="31"/>
      <c r="E176" s="31"/>
      <c r="F176" s="31"/>
      <c r="G176" s="31"/>
      <c r="H176" s="31"/>
      <c r="I176" s="31"/>
      <c r="J176" s="31"/>
      <c r="K176" s="31"/>
      <c r="L176" s="31"/>
      <c r="M176" s="31"/>
      <c r="N176" s="31"/>
      <c r="O176" s="31"/>
      <c r="P176" s="31"/>
      <c r="Q176" s="31"/>
      <c r="R176" s="31"/>
      <c r="S176" s="31"/>
      <c r="T176" s="31"/>
      <c r="U176" s="31"/>
      <c r="V176" s="31"/>
      <c r="W176" s="31"/>
      <c r="X176" s="31"/>
      <c r="Y176" s="31"/>
      <c r="Z176" s="31"/>
    </row>
    <row r="177" ht="15.75" customHeight="1">
      <c r="A177" s="31"/>
      <c r="B177" s="31"/>
      <c r="C177" s="31"/>
      <c r="D177" s="31"/>
      <c r="E177" s="31"/>
      <c r="F177" s="31"/>
      <c r="G177" s="31"/>
      <c r="H177" s="31"/>
      <c r="I177" s="31"/>
      <c r="J177" s="31"/>
      <c r="K177" s="31"/>
      <c r="L177" s="31"/>
      <c r="M177" s="31"/>
      <c r="N177" s="31"/>
      <c r="O177" s="31"/>
      <c r="P177" s="31"/>
      <c r="Q177" s="31"/>
      <c r="R177" s="31"/>
      <c r="S177" s="31"/>
      <c r="T177" s="31"/>
      <c r="U177" s="31"/>
      <c r="V177" s="31"/>
      <c r="W177" s="31"/>
      <c r="X177" s="31"/>
      <c r="Y177" s="31"/>
      <c r="Z177" s="31"/>
    </row>
    <row r="178" ht="15.75" customHeight="1">
      <c r="A178" s="31"/>
      <c r="B178" s="31"/>
      <c r="C178" s="31"/>
      <c r="D178" s="31"/>
      <c r="E178" s="31"/>
      <c r="F178" s="31"/>
      <c r="G178" s="31"/>
      <c r="H178" s="31"/>
      <c r="I178" s="31"/>
      <c r="J178" s="31"/>
      <c r="K178" s="31"/>
      <c r="L178" s="31"/>
      <c r="M178" s="31"/>
      <c r="N178" s="31"/>
      <c r="O178" s="31"/>
      <c r="P178" s="31"/>
      <c r="Q178" s="31"/>
      <c r="R178" s="31"/>
      <c r="S178" s="31"/>
      <c r="T178" s="31"/>
      <c r="U178" s="31"/>
      <c r="V178" s="31"/>
      <c r="W178" s="31"/>
      <c r="X178" s="31"/>
      <c r="Y178" s="31"/>
      <c r="Z178" s="31"/>
    </row>
    <row r="179" ht="15.75" customHeight="1">
      <c r="A179" s="31"/>
      <c r="B179" s="31"/>
      <c r="C179" s="31"/>
      <c r="D179" s="31"/>
      <c r="E179" s="31"/>
      <c r="F179" s="31"/>
      <c r="G179" s="31"/>
      <c r="H179" s="31"/>
      <c r="I179" s="31"/>
      <c r="J179" s="31"/>
      <c r="K179" s="31"/>
      <c r="L179" s="31"/>
      <c r="M179" s="31"/>
      <c r="N179" s="31"/>
      <c r="O179" s="31"/>
      <c r="P179" s="31"/>
      <c r="Q179" s="31"/>
      <c r="R179" s="31"/>
      <c r="S179" s="31"/>
      <c r="T179" s="31"/>
      <c r="U179" s="31"/>
      <c r="V179" s="31"/>
      <c r="W179" s="31"/>
      <c r="X179" s="31"/>
      <c r="Y179" s="31"/>
      <c r="Z179" s="31"/>
    </row>
    <row r="180" ht="15.75" customHeight="1">
      <c r="A180" s="31"/>
      <c r="B180" s="31"/>
      <c r="C180" s="31"/>
      <c r="D180" s="31"/>
      <c r="E180" s="31"/>
      <c r="F180" s="31"/>
      <c r="G180" s="31"/>
      <c r="H180" s="31"/>
      <c r="I180" s="31"/>
      <c r="J180" s="31"/>
      <c r="K180" s="31"/>
      <c r="L180" s="31"/>
      <c r="M180" s="31"/>
      <c r="N180" s="31"/>
      <c r="O180" s="31"/>
      <c r="P180" s="31"/>
      <c r="Q180" s="31"/>
      <c r="R180" s="31"/>
      <c r="S180" s="31"/>
      <c r="T180" s="31"/>
      <c r="U180" s="31"/>
      <c r="V180" s="31"/>
      <c r="W180" s="31"/>
      <c r="X180" s="31"/>
      <c r="Y180" s="31"/>
      <c r="Z180" s="31"/>
    </row>
    <row r="181" ht="15.75" customHeight="1">
      <c r="A181" s="31"/>
      <c r="B181" s="31"/>
      <c r="C181" s="31"/>
      <c r="D181" s="31"/>
      <c r="E181" s="31"/>
      <c r="F181" s="31"/>
      <c r="G181" s="31"/>
      <c r="H181" s="31"/>
      <c r="I181" s="31"/>
      <c r="J181" s="31"/>
      <c r="K181" s="31"/>
      <c r="L181" s="31"/>
      <c r="M181" s="31"/>
      <c r="N181" s="31"/>
      <c r="O181" s="31"/>
      <c r="P181" s="31"/>
      <c r="Q181" s="31"/>
      <c r="R181" s="31"/>
      <c r="S181" s="31"/>
      <c r="T181" s="31"/>
      <c r="U181" s="31"/>
      <c r="V181" s="31"/>
      <c r="W181" s="31"/>
      <c r="X181" s="31"/>
      <c r="Y181" s="31"/>
      <c r="Z181" s="31"/>
    </row>
    <row r="182" ht="15.75" customHeight="1">
      <c r="A182" s="31"/>
      <c r="B182" s="31"/>
      <c r="C182" s="31"/>
      <c r="D182" s="31"/>
      <c r="E182" s="31"/>
      <c r="F182" s="31"/>
      <c r="G182" s="31"/>
      <c r="H182" s="31"/>
      <c r="I182" s="31"/>
      <c r="J182" s="31"/>
      <c r="K182" s="31"/>
      <c r="L182" s="31"/>
      <c r="M182" s="31"/>
      <c r="N182" s="31"/>
      <c r="O182" s="31"/>
      <c r="P182" s="31"/>
      <c r="Q182" s="31"/>
      <c r="R182" s="31"/>
      <c r="S182" s="31"/>
      <c r="T182" s="31"/>
      <c r="U182" s="31"/>
      <c r="V182" s="31"/>
      <c r="W182" s="31"/>
      <c r="X182" s="31"/>
      <c r="Y182" s="31"/>
      <c r="Z182" s="31"/>
    </row>
    <row r="183" ht="15.75" customHeight="1">
      <c r="A183" s="31"/>
      <c r="B183" s="31"/>
      <c r="C183" s="31"/>
      <c r="D183" s="31"/>
      <c r="E183" s="31"/>
      <c r="F183" s="31"/>
      <c r="G183" s="31"/>
      <c r="H183" s="31"/>
      <c r="I183" s="31"/>
      <c r="J183" s="31"/>
      <c r="K183" s="31"/>
      <c r="L183" s="31"/>
      <c r="M183" s="31"/>
      <c r="N183" s="31"/>
      <c r="O183" s="31"/>
      <c r="P183" s="31"/>
      <c r="Q183" s="31"/>
      <c r="R183" s="31"/>
      <c r="S183" s="31"/>
      <c r="T183" s="31"/>
      <c r="U183" s="31"/>
      <c r="V183" s="31"/>
      <c r="W183" s="31"/>
      <c r="X183" s="31"/>
      <c r="Y183" s="31"/>
      <c r="Z183" s="31"/>
    </row>
    <row r="184" ht="15.75" customHeight="1">
      <c r="A184" s="31"/>
      <c r="B184" s="31"/>
      <c r="C184" s="31"/>
      <c r="D184" s="31"/>
      <c r="E184" s="31"/>
      <c r="F184" s="31"/>
      <c r="G184" s="31"/>
      <c r="H184" s="31"/>
      <c r="I184" s="31"/>
      <c r="J184" s="31"/>
      <c r="K184" s="31"/>
      <c r="L184" s="31"/>
      <c r="M184" s="31"/>
      <c r="N184" s="31"/>
      <c r="O184" s="31"/>
      <c r="P184" s="31"/>
      <c r="Q184" s="31"/>
      <c r="R184" s="31"/>
      <c r="S184" s="31"/>
      <c r="T184" s="31"/>
      <c r="U184" s="31"/>
      <c r="V184" s="31"/>
      <c r="W184" s="31"/>
      <c r="X184" s="31"/>
      <c r="Y184" s="31"/>
      <c r="Z184" s="31"/>
    </row>
    <row r="185" ht="15.75" customHeight="1">
      <c r="A185" s="31"/>
      <c r="B185" s="31"/>
      <c r="C185" s="31"/>
      <c r="D185" s="31"/>
      <c r="E185" s="31"/>
      <c r="F185" s="31"/>
      <c r="G185" s="31"/>
      <c r="H185" s="31"/>
      <c r="I185" s="31"/>
      <c r="J185" s="31"/>
      <c r="K185" s="31"/>
      <c r="L185" s="31"/>
      <c r="M185" s="31"/>
      <c r="N185" s="31"/>
      <c r="O185" s="31"/>
      <c r="P185" s="31"/>
      <c r="Q185" s="31"/>
      <c r="R185" s="31"/>
      <c r="S185" s="31"/>
      <c r="T185" s="31"/>
      <c r="U185" s="31"/>
      <c r="V185" s="31"/>
      <c r="W185" s="31"/>
      <c r="X185" s="31"/>
      <c r="Y185" s="31"/>
      <c r="Z185" s="31"/>
    </row>
    <row r="186" ht="15.75" customHeight="1">
      <c r="A186" s="31"/>
      <c r="B186" s="31"/>
      <c r="C186" s="31"/>
      <c r="D186" s="31"/>
      <c r="E186" s="31"/>
      <c r="F186" s="31"/>
      <c r="G186" s="31"/>
      <c r="H186" s="31"/>
      <c r="I186" s="31"/>
      <c r="J186" s="31"/>
      <c r="K186" s="31"/>
      <c r="L186" s="31"/>
      <c r="M186" s="31"/>
      <c r="N186" s="31"/>
      <c r="O186" s="31"/>
      <c r="P186" s="31"/>
      <c r="Q186" s="31"/>
      <c r="R186" s="31"/>
      <c r="S186" s="31"/>
      <c r="T186" s="31"/>
      <c r="U186" s="31"/>
      <c r="V186" s="31"/>
      <c r="W186" s="31"/>
      <c r="X186" s="31"/>
      <c r="Y186" s="31"/>
      <c r="Z186" s="31"/>
    </row>
    <row r="187" ht="15.75" customHeight="1">
      <c r="A187" s="31"/>
      <c r="B187" s="31"/>
      <c r="C187" s="31"/>
      <c r="D187" s="31"/>
      <c r="E187" s="31"/>
      <c r="F187" s="31"/>
      <c r="G187" s="31"/>
      <c r="H187" s="31"/>
      <c r="I187" s="31"/>
      <c r="J187" s="31"/>
      <c r="K187" s="31"/>
      <c r="L187" s="31"/>
      <c r="M187" s="31"/>
      <c r="N187" s="31"/>
      <c r="O187" s="31"/>
      <c r="P187" s="31"/>
      <c r="Q187" s="31"/>
      <c r="R187" s="31"/>
      <c r="S187" s="31"/>
      <c r="T187" s="31"/>
      <c r="U187" s="31"/>
      <c r="V187" s="31"/>
      <c r="W187" s="31"/>
      <c r="X187" s="31"/>
      <c r="Y187" s="31"/>
      <c r="Z187" s="31"/>
    </row>
    <row r="188" ht="15.75" customHeight="1">
      <c r="A188" s="31"/>
      <c r="B188" s="31"/>
      <c r="C188" s="31"/>
      <c r="D188" s="31"/>
      <c r="E188" s="31"/>
      <c r="F188" s="31"/>
      <c r="G188" s="31"/>
      <c r="H188" s="31"/>
      <c r="I188" s="31"/>
      <c r="J188" s="31"/>
      <c r="K188" s="31"/>
      <c r="L188" s="31"/>
      <c r="M188" s="31"/>
      <c r="N188" s="31"/>
      <c r="O188" s="31"/>
      <c r="P188" s="31"/>
      <c r="Q188" s="31"/>
      <c r="R188" s="31"/>
      <c r="S188" s="31"/>
      <c r="T188" s="31"/>
      <c r="U188" s="31"/>
      <c r="V188" s="31"/>
      <c r="W188" s="31"/>
      <c r="X188" s="31"/>
      <c r="Y188" s="31"/>
      <c r="Z188" s="31"/>
    </row>
    <row r="189" ht="15.75" customHeight="1">
      <c r="A189" s="31"/>
      <c r="B189" s="31"/>
      <c r="C189" s="31"/>
      <c r="D189" s="31"/>
      <c r="E189" s="31"/>
      <c r="F189" s="31"/>
      <c r="G189" s="31"/>
      <c r="H189" s="31"/>
      <c r="I189" s="31"/>
      <c r="J189" s="31"/>
      <c r="K189" s="31"/>
      <c r="L189" s="31"/>
      <c r="M189" s="31"/>
      <c r="N189" s="31"/>
      <c r="O189" s="31"/>
      <c r="P189" s="31"/>
      <c r="Q189" s="31"/>
      <c r="R189" s="31"/>
      <c r="S189" s="31"/>
      <c r="T189" s="31"/>
      <c r="U189" s="31"/>
      <c r="V189" s="31"/>
      <c r="W189" s="31"/>
      <c r="X189" s="31"/>
      <c r="Y189" s="31"/>
      <c r="Z189" s="31"/>
    </row>
    <row r="190" ht="15.75" customHeight="1">
      <c r="A190" s="31"/>
      <c r="B190" s="31"/>
      <c r="C190" s="31"/>
      <c r="D190" s="31"/>
      <c r="E190" s="31"/>
      <c r="F190" s="31"/>
      <c r="G190" s="31"/>
      <c r="H190" s="31"/>
      <c r="I190" s="31"/>
      <c r="J190" s="31"/>
      <c r="K190" s="31"/>
      <c r="L190" s="31"/>
      <c r="M190" s="31"/>
      <c r="N190" s="31"/>
      <c r="O190" s="31"/>
      <c r="P190" s="31"/>
      <c r="Q190" s="31"/>
      <c r="R190" s="31"/>
      <c r="S190" s="31"/>
      <c r="T190" s="31"/>
      <c r="U190" s="31"/>
      <c r="V190" s="31"/>
      <c r="W190" s="31"/>
      <c r="X190" s="31"/>
      <c r="Y190" s="31"/>
      <c r="Z190" s="31"/>
    </row>
    <row r="191" ht="15.75" customHeight="1">
      <c r="A191" s="31"/>
      <c r="B191" s="31"/>
      <c r="C191" s="31"/>
      <c r="D191" s="31"/>
      <c r="E191" s="31"/>
      <c r="F191" s="31"/>
      <c r="G191" s="31"/>
      <c r="H191" s="31"/>
      <c r="I191" s="31"/>
      <c r="J191" s="31"/>
      <c r="K191" s="31"/>
      <c r="L191" s="31"/>
      <c r="M191" s="31"/>
      <c r="N191" s="31"/>
      <c r="O191" s="31"/>
      <c r="P191" s="31"/>
      <c r="Q191" s="31"/>
      <c r="R191" s="31"/>
      <c r="S191" s="31"/>
      <c r="T191" s="31"/>
      <c r="U191" s="31"/>
      <c r="V191" s="31"/>
      <c r="W191" s="31"/>
      <c r="X191" s="31"/>
      <c r="Y191" s="31"/>
      <c r="Z191" s="31"/>
    </row>
    <row r="192" ht="15.75" customHeight="1">
      <c r="A192" s="31"/>
      <c r="B192" s="31"/>
      <c r="C192" s="31"/>
      <c r="D192" s="31"/>
      <c r="E192" s="31"/>
      <c r="F192" s="31"/>
      <c r="G192" s="31"/>
      <c r="H192" s="31"/>
      <c r="I192" s="31"/>
      <c r="J192" s="31"/>
      <c r="K192" s="31"/>
      <c r="L192" s="31"/>
      <c r="M192" s="31"/>
      <c r="N192" s="31"/>
      <c r="O192" s="31"/>
      <c r="P192" s="31"/>
      <c r="Q192" s="31"/>
      <c r="R192" s="31"/>
      <c r="S192" s="31"/>
      <c r="T192" s="31"/>
      <c r="U192" s="31"/>
      <c r="V192" s="31"/>
      <c r="W192" s="31"/>
      <c r="X192" s="31"/>
      <c r="Y192" s="31"/>
      <c r="Z192" s="31"/>
    </row>
    <row r="193" ht="15.75" customHeight="1">
      <c r="A193" s="31"/>
      <c r="B193" s="31"/>
      <c r="C193" s="31"/>
      <c r="D193" s="31"/>
      <c r="E193" s="31"/>
      <c r="F193" s="31"/>
      <c r="G193" s="31"/>
      <c r="H193" s="31"/>
      <c r="I193" s="31"/>
      <c r="J193" s="31"/>
      <c r="K193" s="31"/>
      <c r="L193" s="31"/>
      <c r="M193" s="31"/>
      <c r="N193" s="31"/>
      <c r="O193" s="31"/>
      <c r="P193" s="31"/>
      <c r="Q193" s="31"/>
      <c r="R193" s="31"/>
      <c r="S193" s="31"/>
      <c r="T193" s="31"/>
      <c r="U193" s="31"/>
      <c r="V193" s="31"/>
      <c r="W193" s="31"/>
      <c r="X193" s="31"/>
      <c r="Y193" s="31"/>
      <c r="Z193" s="31"/>
    </row>
    <row r="194" ht="15.75" customHeight="1">
      <c r="A194" s="31"/>
      <c r="B194" s="31"/>
      <c r="C194" s="31"/>
      <c r="D194" s="31"/>
      <c r="E194" s="31"/>
      <c r="F194" s="31"/>
      <c r="G194" s="31"/>
      <c r="H194" s="31"/>
      <c r="I194" s="31"/>
      <c r="J194" s="31"/>
      <c r="K194" s="31"/>
      <c r="L194" s="31"/>
      <c r="M194" s="31"/>
      <c r="N194" s="31"/>
      <c r="O194" s="31"/>
      <c r="P194" s="31"/>
      <c r="Q194" s="31"/>
      <c r="R194" s="31"/>
      <c r="S194" s="31"/>
      <c r="T194" s="31"/>
      <c r="U194" s="31"/>
      <c r="V194" s="31"/>
      <c r="W194" s="31"/>
      <c r="X194" s="31"/>
      <c r="Y194" s="31"/>
      <c r="Z194" s="31"/>
    </row>
    <row r="195" ht="15.75" customHeight="1">
      <c r="A195" s="31"/>
      <c r="B195" s="31"/>
      <c r="C195" s="31"/>
      <c r="D195" s="31"/>
      <c r="E195" s="31"/>
      <c r="F195" s="31"/>
      <c r="G195" s="31"/>
      <c r="H195" s="31"/>
      <c r="I195" s="31"/>
      <c r="J195" s="31"/>
      <c r="K195" s="31"/>
      <c r="L195" s="31"/>
      <c r="M195" s="31"/>
      <c r="N195" s="31"/>
      <c r="O195" s="31"/>
      <c r="P195" s="31"/>
      <c r="Q195" s="31"/>
      <c r="R195" s="31"/>
      <c r="S195" s="31"/>
      <c r="T195" s="31"/>
      <c r="U195" s="31"/>
      <c r="V195" s="31"/>
      <c r="W195" s="31"/>
      <c r="X195" s="31"/>
      <c r="Y195" s="31"/>
      <c r="Z195" s="31"/>
    </row>
    <row r="196" ht="15.75" customHeight="1">
      <c r="A196" s="31"/>
      <c r="B196" s="31"/>
      <c r="C196" s="31"/>
      <c r="D196" s="31"/>
      <c r="E196" s="31"/>
      <c r="F196" s="31"/>
      <c r="G196" s="31"/>
      <c r="H196" s="31"/>
      <c r="I196" s="31"/>
      <c r="J196" s="31"/>
      <c r="K196" s="31"/>
      <c r="L196" s="31"/>
      <c r="M196" s="31"/>
      <c r="N196" s="31"/>
      <c r="O196" s="31"/>
      <c r="P196" s="31"/>
      <c r="Q196" s="31"/>
      <c r="R196" s="31"/>
      <c r="S196" s="31"/>
      <c r="T196" s="31"/>
      <c r="U196" s="31"/>
      <c r="V196" s="31"/>
      <c r="W196" s="31"/>
      <c r="X196" s="31"/>
      <c r="Y196" s="31"/>
      <c r="Z196" s="31"/>
    </row>
    <row r="197" ht="15.75" customHeight="1">
      <c r="A197" s="31"/>
      <c r="B197" s="31"/>
      <c r="C197" s="31"/>
      <c r="D197" s="31"/>
      <c r="E197" s="31"/>
      <c r="F197" s="31"/>
      <c r="G197" s="31"/>
      <c r="H197" s="31"/>
      <c r="I197" s="31"/>
      <c r="J197" s="31"/>
      <c r="K197" s="31"/>
      <c r="L197" s="31"/>
      <c r="M197" s="31"/>
      <c r="N197" s="31"/>
      <c r="O197" s="31"/>
      <c r="P197" s="31"/>
      <c r="Q197" s="31"/>
      <c r="R197" s="31"/>
      <c r="S197" s="31"/>
      <c r="T197" s="31"/>
      <c r="U197" s="31"/>
      <c r="V197" s="31"/>
      <c r="W197" s="31"/>
      <c r="X197" s="31"/>
      <c r="Y197" s="31"/>
      <c r="Z197" s="31"/>
    </row>
    <row r="198" ht="15.75" customHeight="1">
      <c r="A198" s="31"/>
      <c r="B198" s="31"/>
      <c r="C198" s="31"/>
      <c r="D198" s="31"/>
      <c r="E198" s="31"/>
      <c r="F198" s="31"/>
      <c r="G198" s="31"/>
      <c r="H198" s="31"/>
      <c r="I198" s="31"/>
      <c r="J198" s="31"/>
      <c r="K198" s="31"/>
      <c r="L198" s="31"/>
      <c r="M198" s="31"/>
      <c r="N198" s="31"/>
      <c r="O198" s="31"/>
      <c r="P198" s="31"/>
      <c r="Q198" s="31"/>
      <c r="R198" s="31"/>
      <c r="S198" s="31"/>
      <c r="T198" s="31"/>
      <c r="U198" s="31"/>
      <c r="V198" s="31"/>
      <c r="W198" s="31"/>
      <c r="X198" s="31"/>
      <c r="Y198" s="31"/>
      <c r="Z198" s="31"/>
    </row>
    <row r="199" ht="15.75" customHeight="1">
      <c r="A199" s="31"/>
      <c r="B199" s="31"/>
      <c r="C199" s="31"/>
      <c r="D199" s="31"/>
      <c r="E199" s="31"/>
      <c r="F199" s="31"/>
      <c r="G199" s="31"/>
      <c r="H199" s="31"/>
      <c r="I199" s="31"/>
      <c r="J199" s="31"/>
      <c r="K199" s="31"/>
      <c r="L199" s="31"/>
      <c r="M199" s="31"/>
      <c r="N199" s="31"/>
      <c r="O199" s="31"/>
      <c r="P199" s="31"/>
      <c r="Q199" s="31"/>
      <c r="R199" s="31"/>
      <c r="S199" s="31"/>
      <c r="T199" s="31"/>
      <c r="U199" s="31"/>
      <c r="V199" s="31"/>
      <c r="W199" s="31"/>
      <c r="X199" s="31"/>
      <c r="Y199" s="31"/>
      <c r="Z199" s="31"/>
    </row>
    <row r="200" ht="15.75" customHeight="1">
      <c r="A200" s="31"/>
      <c r="B200" s="31"/>
      <c r="C200" s="31"/>
      <c r="D200" s="31"/>
      <c r="E200" s="31"/>
      <c r="F200" s="31"/>
      <c r="G200" s="31"/>
      <c r="H200" s="31"/>
      <c r="I200" s="31"/>
      <c r="J200" s="31"/>
      <c r="K200" s="31"/>
      <c r="L200" s="31"/>
      <c r="M200" s="31"/>
      <c r="N200" s="31"/>
      <c r="O200" s="31"/>
      <c r="P200" s="31"/>
      <c r="Q200" s="31"/>
      <c r="R200" s="31"/>
      <c r="S200" s="31"/>
      <c r="T200" s="31"/>
      <c r="U200" s="31"/>
      <c r="V200" s="31"/>
      <c r="W200" s="31"/>
      <c r="X200" s="31"/>
      <c r="Y200" s="31"/>
      <c r="Z200" s="31"/>
    </row>
    <row r="201" ht="15.75" customHeight="1">
      <c r="A201" s="31"/>
      <c r="B201" s="31"/>
      <c r="C201" s="31"/>
      <c r="D201" s="31"/>
      <c r="E201" s="31"/>
      <c r="F201" s="31"/>
      <c r="G201" s="31"/>
      <c r="H201" s="31"/>
      <c r="I201" s="31"/>
      <c r="J201" s="31"/>
      <c r="K201" s="31"/>
      <c r="L201" s="31"/>
      <c r="M201" s="31"/>
      <c r="N201" s="31"/>
      <c r="O201" s="31"/>
      <c r="P201" s="31"/>
      <c r="Q201" s="31"/>
      <c r="R201" s="31"/>
      <c r="S201" s="31"/>
      <c r="T201" s="31"/>
      <c r="U201" s="31"/>
      <c r="V201" s="31"/>
      <c r="W201" s="31"/>
      <c r="X201" s="31"/>
      <c r="Y201" s="31"/>
      <c r="Z201" s="31"/>
    </row>
    <row r="202" ht="15.75" customHeight="1">
      <c r="A202" s="31"/>
      <c r="B202" s="31"/>
      <c r="C202" s="31"/>
      <c r="D202" s="31"/>
      <c r="E202" s="31"/>
      <c r="F202" s="31"/>
      <c r="G202" s="31"/>
      <c r="H202" s="31"/>
      <c r="I202" s="31"/>
      <c r="J202" s="31"/>
      <c r="K202" s="31"/>
      <c r="L202" s="31"/>
      <c r="M202" s="31"/>
      <c r="N202" s="31"/>
      <c r="O202" s="31"/>
      <c r="P202" s="31"/>
      <c r="Q202" s="31"/>
      <c r="R202" s="31"/>
      <c r="S202" s="31"/>
      <c r="T202" s="31"/>
      <c r="U202" s="31"/>
      <c r="V202" s="31"/>
      <c r="W202" s="31"/>
      <c r="X202" s="31"/>
      <c r="Y202" s="31"/>
      <c r="Z202" s="31"/>
    </row>
    <row r="203" ht="15.75" customHeight="1">
      <c r="A203" s="31"/>
      <c r="B203" s="31"/>
      <c r="C203" s="31"/>
      <c r="D203" s="31"/>
      <c r="E203" s="31"/>
      <c r="F203" s="31"/>
      <c r="G203" s="31"/>
      <c r="H203" s="31"/>
      <c r="I203" s="31"/>
      <c r="J203" s="31"/>
      <c r="K203" s="31"/>
      <c r="L203" s="31"/>
      <c r="M203" s="31"/>
      <c r="N203" s="31"/>
      <c r="O203" s="31"/>
      <c r="P203" s="31"/>
      <c r="Q203" s="31"/>
      <c r="R203" s="31"/>
      <c r="S203" s="31"/>
      <c r="T203" s="31"/>
      <c r="U203" s="31"/>
      <c r="V203" s="31"/>
      <c r="W203" s="31"/>
      <c r="X203" s="31"/>
      <c r="Y203" s="31"/>
      <c r="Z203" s="31"/>
    </row>
    <row r="204" ht="15.75" customHeight="1">
      <c r="A204" s="31"/>
      <c r="B204" s="31"/>
      <c r="C204" s="31"/>
      <c r="D204" s="31"/>
      <c r="E204" s="31"/>
      <c r="F204" s="31"/>
      <c r="G204" s="31"/>
      <c r="H204" s="31"/>
      <c r="I204" s="31"/>
      <c r="J204" s="31"/>
      <c r="K204" s="31"/>
      <c r="L204" s="31"/>
      <c r="M204" s="31"/>
      <c r="N204" s="31"/>
      <c r="O204" s="31"/>
      <c r="P204" s="31"/>
      <c r="Q204" s="31"/>
      <c r="R204" s="31"/>
      <c r="S204" s="31"/>
      <c r="T204" s="31"/>
      <c r="U204" s="31"/>
      <c r="V204" s="31"/>
      <c r="W204" s="31"/>
      <c r="X204" s="31"/>
      <c r="Y204" s="31"/>
      <c r="Z204" s="31"/>
    </row>
    <row r="205" ht="15.75" customHeight="1">
      <c r="A205" s="31"/>
      <c r="B205" s="31"/>
      <c r="C205" s="31"/>
      <c r="D205" s="31"/>
      <c r="E205" s="31"/>
      <c r="F205" s="31"/>
      <c r="G205" s="31"/>
      <c r="H205" s="31"/>
      <c r="I205" s="31"/>
      <c r="J205" s="31"/>
      <c r="K205" s="31"/>
      <c r="L205" s="31"/>
      <c r="M205" s="31"/>
      <c r="N205" s="31"/>
      <c r="O205" s="31"/>
      <c r="P205" s="31"/>
      <c r="Q205" s="31"/>
      <c r="R205" s="31"/>
      <c r="S205" s="31"/>
      <c r="T205" s="31"/>
      <c r="U205" s="31"/>
      <c r="V205" s="31"/>
      <c r="W205" s="31"/>
      <c r="X205" s="31"/>
      <c r="Y205" s="31"/>
      <c r="Z205" s="31"/>
    </row>
    <row r="206" ht="15.75" customHeight="1">
      <c r="A206" s="31"/>
      <c r="B206" s="31"/>
      <c r="C206" s="31"/>
      <c r="D206" s="31"/>
      <c r="E206" s="31"/>
      <c r="F206" s="31"/>
      <c r="G206" s="31"/>
      <c r="H206" s="31"/>
      <c r="I206" s="31"/>
      <c r="J206" s="31"/>
      <c r="K206" s="31"/>
      <c r="L206" s="31"/>
      <c r="M206" s="31"/>
      <c r="N206" s="31"/>
      <c r="O206" s="31"/>
      <c r="P206" s="31"/>
      <c r="Q206" s="31"/>
      <c r="R206" s="31"/>
      <c r="S206" s="31"/>
      <c r="T206" s="31"/>
      <c r="U206" s="31"/>
      <c r="V206" s="31"/>
      <c r="W206" s="31"/>
      <c r="X206" s="31"/>
      <c r="Y206" s="31"/>
      <c r="Z206" s="31"/>
    </row>
    <row r="207" ht="15.75" customHeight="1">
      <c r="A207" s="31"/>
      <c r="B207" s="31"/>
      <c r="C207" s="31"/>
      <c r="D207" s="31"/>
      <c r="E207" s="31"/>
      <c r="F207" s="31"/>
      <c r="G207" s="31"/>
      <c r="H207" s="31"/>
      <c r="I207" s="31"/>
      <c r="J207" s="31"/>
      <c r="K207" s="31"/>
      <c r="L207" s="31"/>
      <c r="M207" s="31"/>
      <c r="N207" s="31"/>
      <c r="O207" s="31"/>
      <c r="P207" s="31"/>
      <c r="Q207" s="31"/>
      <c r="R207" s="31"/>
      <c r="S207" s="31"/>
      <c r="T207" s="31"/>
      <c r="U207" s="31"/>
      <c r="V207" s="31"/>
      <c r="W207" s="31"/>
      <c r="X207" s="31"/>
      <c r="Y207" s="31"/>
      <c r="Z207" s="31"/>
    </row>
    <row r="208" ht="15.75" customHeight="1">
      <c r="A208" s="31"/>
      <c r="B208" s="31"/>
      <c r="C208" s="31"/>
      <c r="D208" s="31"/>
      <c r="E208" s="31"/>
      <c r="F208" s="31"/>
      <c r="G208" s="31"/>
      <c r="H208" s="31"/>
      <c r="I208" s="31"/>
      <c r="J208" s="31"/>
      <c r="K208" s="31"/>
      <c r="L208" s="31"/>
      <c r="M208" s="31"/>
      <c r="N208" s="31"/>
      <c r="O208" s="31"/>
      <c r="P208" s="31"/>
      <c r="Q208" s="31"/>
      <c r="R208" s="31"/>
      <c r="S208" s="31"/>
      <c r="T208" s="31"/>
      <c r="U208" s="31"/>
      <c r="V208" s="31"/>
      <c r="W208" s="31"/>
      <c r="X208" s="31"/>
      <c r="Y208" s="31"/>
      <c r="Z208" s="31"/>
    </row>
    <row r="209" ht="15.75" customHeight="1">
      <c r="A209" s="31"/>
      <c r="B209" s="31"/>
      <c r="C209" s="31"/>
      <c r="D209" s="31"/>
      <c r="E209" s="31"/>
      <c r="F209" s="31"/>
      <c r="G209" s="31"/>
      <c r="H209" s="31"/>
      <c r="I209" s="31"/>
      <c r="J209" s="31"/>
      <c r="K209" s="31"/>
      <c r="L209" s="31"/>
      <c r="M209" s="31"/>
      <c r="N209" s="31"/>
      <c r="O209" s="31"/>
      <c r="P209" s="31"/>
      <c r="Q209" s="31"/>
      <c r="R209" s="31"/>
      <c r="S209" s="31"/>
      <c r="T209" s="31"/>
      <c r="U209" s="31"/>
      <c r="V209" s="31"/>
      <c r="W209" s="31"/>
      <c r="X209" s="31"/>
      <c r="Y209" s="31"/>
      <c r="Z209" s="31"/>
    </row>
    <row r="210" ht="15.75" customHeight="1">
      <c r="A210" s="31"/>
      <c r="B210" s="31"/>
      <c r="C210" s="31"/>
      <c r="D210" s="31"/>
      <c r="E210" s="31"/>
      <c r="F210" s="31"/>
      <c r="G210" s="31"/>
      <c r="H210" s="31"/>
      <c r="I210" s="31"/>
      <c r="J210" s="31"/>
      <c r="K210" s="31"/>
      <c r="L210" s="31"/>
      <c r="M210" s="31"/>
      <c r="N210" s="31"/>
      <c r="O210" s="31"/>
      <c r="P210" s="31"/>
      <c r="Q210" s="31"/>
      <c r="R210" s="31"/>
      <c r="S210" s="31"/>
      <c r="T210" s="31"/>
      <c r="U210" s="31"/>
      <c r="V210" s="31"/>
      <c r="W210" s="31"/>
      <c r="X210" s="31"/>
      <c r="Y210" s="31"/>
      <c r="Z210" s="31"/>
    </row>
    <row r="211" ht="15.75" customHeight="1">
      <c r="A211" s="31"/>
      <c r="B211" s="31"/>
      <c r="C211" s="31"/>
      <c r="D211" s="31"/>
      <c r="E211" s="31"/>
      <c r="F211" s="31"/>
      <c r="G211" s="31"/>
      <c r="H211" s="31"/>
      <c r="I211" s="31"/>
      <c r="J211" s="31"/>
      <c r="K211" s="31"/>
      <c r="L211" s="31"/>
      <c r="M211" s="31"/>
      <c r="N211" s="31"/>
      <c r="O211" s="31"/>
      <c r="P211" s="31"/>
      <c r="Q211" s="31"/>
      <c r="R211" s="31"/>
      <c r="S211" s="31"/>
      <c r="T211" s="31"/>
      <c r="U211" s="31"/>
      <c r="V211" s="31"/>
      <c r="W211" s="31"/>
      <c r="X211" s="31"/>
      <c r="Y211" s="31"/>
      <c r="Z211" s="31"/>
    </row>
    <row r="212" ht="15.75" customHeight="1">
      <c r="A212" s="31"/>
      <c r="B212" s="31"/>
      <c r="C212" s="31"/>
      <c r="D212" s="31"/>
      <c r="E212" s="31"/>
      <c r="F212" s="31"/>
      <c r="G212" s="31"/>
      <c r="H212" s="31"/>
      <c r="I212" s="31"/>
      <c r="J212" s="31"/>
      <c r="K212" s="31"/>
      <c r="L212" s="31"/>
      <c r="M212" s="31"/>
      <c r="N212" s="31"/>
      <c r="O212" s="31"/>
      <c r="P212" s="31"/>
      <c r="Q212" s="31"/>
      <c r="R212" s="31"/>
      <c r="S212" s="31"/>
      <c r="T212" s="31"/>
      <c r="U212" s="31"/>
      <c r="V212" s="31"/>
      <c r="W212" s="31"/>
      <c r="X212" s="31"/>
      <c r="Y212" s="31"/>
      <c r="Z212" s="31"/>
    </row>
    <row r="213" ht="15.75" customHeight="1">
      <c r="A213" s="31"/>
      <c r="B213" s="31"/>
      <c r="C213" s="31"/>
      <c r="D213" s="31"/>
      <c r="E213" s="31"/>
      <c r="F213" s="31"/>
      <c r="G213" s="31"/>
      <c r="H213" s="31"/>
      <c r="I213" s="31"/>
      <c r="J213" s="31"/>
      <c r="K213" s="31"/>
      <c r="L213" s="31"/>
      <c r="M213" s="31"/>
      <c r="N213" s="31"/>
      <c r="O213" s="31"/>
      <c r="P213" s="31"/>
      <c r="Q213" s="31"/>
      <c r="R213" s="31"/>
      <c r="S213" s="31"/>
      <c r="T213" s="31"/>
      <c r="U213" s="31"/>
      <c r="V213" s="31"/>
      <c r="W213" s="31"/>
      <c r="X213" s="31"/>
      <c r="Y213" s="31"/>
      <c r="Z213" s="31"/>
    </row>
    <row r="214" ht="15.75" customHeight="1">
      <c r="A214" s="31"/>
      <c r="B214" s="31"/>
      <c r="C214" s="31"/>
      <c r="D214" s="31"/>
      <c r="E214" s="31"/>
      <c r="F214" s="31"/>
      <c r="G214" s="31"/>
      <c r="H214" s="31"/>
      <c r="I214" s="31"/>
      <c r="J214" s="31"/>
      <c r="K214" s="31"/>
      <c r="L214" s="31"/>
      <c r="M214" s="31"/>
      <c r="N214" s="31"/>
      <c r="O214" s="31"/>
      <c r="P214" s="31"/>
      <c r="Q214" s="31"/>
      <c r="R214" s="31"/>
      <c r="S214" s="31"/>
      <c r="T214" s="31"/>
      <c r="U214" s="31"/>
      <c r="V214" s="31"/>
      <c r="W214" s="31"/>
      <c r="X214" s="31"/>
      <c r="Y214" s="31"/>
      <c r="Z214" s="31"/>
    </row>
    <row r="215" ht="15.75" customHeight="1">
      <c r="A215" s="31"/>
      <c r="B215" s="31"/>
      <c r="C215" s="31"/>
      <c r="D215" s="31"/>
      <c r="E215" s="31"/>
      <c r="F215" s="31"/>
      <c r="G215" s="31"/>
      <c r="H215" s="31"/>
      <c r="I215" s="31"/>
      <c r="J215" s="31"/>
      <c r="K215" s="31"/>
      <c r="L215" s="31"/>
      <c r="M215" s="31"/>
      <c r="N215" s="31"/>
      <c r="O215" s="31"/>
      <c r="P215" s="31"/>
      <c r="Q215" s="31"/>
      <c r="R215" s="31"/>
      <c r="S215" s="31"/>
      <c r="T215" s="31"/>
      <c r="U215" s="31"/>
      <c r="V215" s="31"/>
      <c r="W215" s="31"/>
      <c r="X215" s="31"/>
      <c r="Y215" s="31"/>
      <c r="Z215" s="31"/>
    </row>
    <row r="216" ht="15.75" customHeight="1">
      <c r="A216" s="31"/>
      <c r="B216" s="31"/>
      <c r="C216" s="31"/>
      <c r="D216" s="31"/>
      <c r="E216" s="31"/>
      <c r="F216" s="31"/>
      <c r="G216" s="31"/>
      <c r="H216" s="31"/>
      <c r="I216" s="31"/>
      <c r="J216" s="31"/>
      <c r="K216" s="31"/>
      <c r="L216" s="31"/>
      <c r="M216" s="31"/>
      <c r="N216" s="31"/>
      <c r="O216" s="31"/>
      <c r="P216" s="31"/>
      <c r="Q216" s="31"/>
      <c r="R216" s="31"/>
      <c r="S216" s="31"/>
      <c r="T216" s="31"/>
      <c r="U216" s="31"/>
      <c r="V216" s="31"/>
      <c r="W216" s="31"/>
      <c r="X216" s="31"/>
      <c r="Y216" s="31"/>
      <c r="Z216" s="31"/>
    </row>
    <row r="217" ht="15.75" customHeight="1">
      <c r="A217" s="31"/>
      <c r="B217" s="31"/>
      <c r="C217" s="31"/>
      <c r="D217" s="31"/>
      <c r="E217" s="31"/>
      <c r="F217" s="31"/>
      <c r="G217" s="31"/>
      <c r="H217" s="31"/>
      <c r="I217" s="31"/>
      <c r="J217" s="31"/>
      <c r="K217" s="31"/>
      <c r="L217" s="31"/>
      <c r="M217" s="31"/>
      <c r="N217" s="31"/>
      <c r="O217" s="31"/>
      <c r="P217" s="31"/>
      <c r="Q217" s="31"/>
      <c r="R217" s="31"/>
      <c r="S217" s="31"/>
      <c r="T217" s="31"/>
      <c r="U217" s="31"/>
      <c r="V217" s="31"/>
      <c r="W217" s="31"/>
      <c r="X217" s="31"/>
      <c r="Y217" s="31"/>
      <c r="Z217" s="31"/>
    </row>
    <row r="218" ht="15.75" customHeight="1">
      <c r="A218" s="31"/>
      <c r="B218" s="31"/>
      <c r="C218" s="31"/>
      <c r="D218" s="31"/>
      <c r="E218" s="31"/>
      <c r="F218" s="31"/>
      <c r="G218" s="31"/>
      <c r="H218" s="31"/>
      <c r="I218" s="31"/>
      <c r="J218" s="31"/>
      <c r="K218" s="31"/>
      <c r="L218" s="31"/>
      <c r="M218" s="31"/>
      <c r="N218" s="31"/>
      <c r="O218" s="31"/>
      <c r="P218" s="31"/>
      <c r="Q218" s="31"/>
      <c r="R218" s="31"/>
      <c r="S218" s="31"/>
      <c r="T218" s="31"/>
      <c r="U218" s="31"/>
      <c r="V218" s="31"/>
      <c r="W218" s="31"/>
      <c r="X218" s="31"/>
      <c r="Y218" s="31"/>
      <c r="Z218" s="31"/>
    </row>
    <row r="219" ht="15.75" customHeight="1">
      <c r="A219" s="31"/>
      <c r="B219" s="31"/>
      <c r="C219" s="31"/>
      <c r="D219" s="31"/>
      <c r="E219" s="31"/>
      <c r="F219" s="31"/>
      <c r="G219" s="31"/>
      <c r="H219" s="31"/>
      <c r="I219" s="31"/>
      <c r="J219" s="31"/>
      <c r="K219" s="31"/>
      <c r="L219" s="31"/>
      <c r="M219" s="31"/>
      <c r="N219" s="31"/>
      <c r="O219" s="31"/>
      <c r="P219" s="31"/>
      <c r="Q219" s="31"/>
      <c r="R219" s="31"/>
      <c r="S219" s="31"/>
      <c r="T219" s="31"/>
      <c r="U219" s="31"/>
      <c r="V219" s="31"/>
      <c r="W219" s="31"/>
      <c r="X219" s="31"/>
      <c r="Y219" s="31"/>
      <c r="Z219" s="31"/>
    </row>
    <row r="220" ht="15.75" customHeight="1">
      <c r="A220" s="31"/>
      <c r="B220" s="31"/>
      <c r="C220" s="31"/>
      <c r="D220" s="31"/>
      <c r="E220" s="31"/>
      <c r="F220" s="31"/>
      <c r="G220" s="31"/>
      <c r="H220" s="31"/>
      <c r="I220" s="31"/>
      <c r="J220" s="31"/>
      <c r="K220" s="31"/>
      <c r="L220" s="31"/>
      <c r="M220" s="31"/>
      <c r="N220" s="31"/>
      <c r="O220" s="31"/>
      <c r="P220" s="31"/>
      <c r="Q220" s="31"/>
      <c r="R220" s="31"/>
      <c r="S220" s="31"/>
      <c r="T220" s="31"/>
      <c r="U220" s="31"/>
      <c r="V220" s="31"/>
      <c r="W220" s="31"/>
      <c r="X220" s="31"/>
      <c r="Y220" s="31"/>
      <c r="Z220" s="31"/>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
    <mergeCell ref="E5:F5"/>
    <mergeCell ref="E18:F18"/>
  </mergeCells>
  <dataValidations>
    <dataValidation type="custom" allowBlank="1" showErrorMessage="1" sqref="F9">
      <formula1>EQ(LEN(F9),(12))</formula1>
    </dataValidation>
    <dataValidation type="list" allowBlank="1" showErrorMessage="1" sqref="F12">
      <formula1>$R$1:$R$3</formula1>
    </dataValidation>
    <dataValidation type="custom" allowBlank="1" showErrorMessage="1" sqref="G13">
      <formula1>IF(F11="Yes",OFFSET(R1,2,1,2,1),OFFSET(R1,1,2,3,1))</formula1>
    </dataValidation>
    <dataValidation type="custom" allowBlank="1" showErrorMessage="1" sqref="F6">
      <formula1>EQ(LEN(F6),(6))</formula1>
    </dataValidation>
    <dataValidation type="list" allowBlank="1" showErrorMessage="1" sqref="F11 F17">
      <formula1>$X$7:$X$8</formula1>
    </dataValidation>
    <dataValidation type="list" allowBlank="1" showErrorMessage="1" sqref="F13">
      <formula1>IF(F11="Yes",yy,pre)</formula1>
    </dataValidation>
    <dataValidation type="list" allowBlank="1" showErrorMessage="1" sqref="F21:F26">
      <formula1>$U$1:$U$2</formula1>
    </dataValidation>
  </dataValidations>
  <printOptions/>
  <pageMargins bottom="0.75" footer="0.0" header="0.0" left="0.7" right="0.7" top="0.75"/>
  <pageSetup orientation="portrait"/>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hidden="1" min="1" max="2" width="2.71"/>
    <col customWidth="1" min="3" max="3" width="2.71"/>
    <col customWidth="1" min="4" max="4" width="6.71"/>
    <col customWidth="1" min="5" max="5" width="72.14"/>
    <col customWidth="1" min="6" max="6" width="14.71"/>
    <col customWidth="1" min="7" max="7" width="18.14"/>
    <col customWidth="1" min="8" max="8" width="17.0"/>
    <col customWidth="1" min="9" max="9" width="17.57"/>
    <col customWidth="1" min="10" max="10" width="4.0"/>
    <col customWidth="1" hidden="1" min="11" max="16" width="2.71"/>
    <col customWidth="1" hidden="1" min="17" max="21" width="10.14"/>
    <col customWidth="1" min="22" max="26" width="8.71"/>
  </cols>
  <sheetData>
    <row r="1" hidden="1">
      <c r="A1" s="31" t="s">
        <v>85</v>
      </c>
      <c r="B1" s="31"/>
      <c r="C1" s="31"/>
      <c r="D1" s="31"/>
      <c r="E1" s="31"/>
      <c r="F1" s="31"/>
      <c r="G1" s="31"/>
      <c r="H1" s="31"/>
      <c r="I1" s="31"/>
      <c r="J1" s="31"/>
      <c r="K1" s="31"/>
      <c r="L1" s="31"/>
      <c r="M1" s="31"/>
      <c r="N1" s="31"/>
      <c r="O1" s="31"/>
      <c r="P1" s="31"/>
      <c r="Q1" s="31"/>
      <c r="R1" s="31"/>
      <c r="S1" s="31"/>
      <c r="T1" s="31" t="s">
        <v>85</v>
      </c>
      <c r="U1" s="31" t="s">
        <v>52</v>
      </c>
      <c r="V1" s="31"/>
      <c r="W1" s="31"/>
      <c r="X1" s="31"/>
      <c r="Y1" s="31"/>
      <c r="Z1" s="31"/>
    </row>
    <row r="2" hidden="1">
      <c r="A2" s="31"/>
      <c r="B2" s="31"/>
      <c r="C2" s="31"/>
      <c r="D2" s="31"/>
      <c r="E2" s="31"/>
      <c r="F2" s="31"/>
      <c r="G2" s="31"/>
      <c r="H2" s="31"/>
      <c r="I2" s="31"/>
      <c r="J2" s="31"/>
      <c r="K2" s="31"/>
      <c r="L2" s="31"/>
      <c r="M2" s="31"/>
      <c r="N2" s="31"/>
      <c r="O2" s="31"/>
      <c r="P2" s="31"/>
      <c r="Q2" s="31"/>
      <c r="R2" s="31"/>
      <c r="S2" s="31"/>
      <c r="T2" s="31"/>
      <c r="U2" s="31" t="s">
        <v>56</v>
      </c>
      <c r="V2" s="31"/>
      <c r="W2" s="31"/>
      <c r="X2" s="31"/>
      <c r="Y2" s="31"/>
      <c r="Z2" s="31"/>
    </row>
    <row r="3" hidden="1">
      <c r="A3" s="31"/>
      <c r="B3" s="31"/>
      <c r="C3" s="31"/>
      <c r="D3" s="31"/>
      <c r="E3" s="31"/>
      <c r="F3" s="31"/>
      <c r="G3" s="31"/>
      <c r="H3" s="31"/>
      <c r="I3" s="31"/>
      <c r="J3" s="31"/>
      <c r="K3" s="31"/>
      <c r="L3" s="31"/>
      <c r="M3" s="31"/>
      <c r="N3" s="31"/>
      <c r="O3" s="31"/>
      <c r="P3" s="31"/>
      <c r="Q3" s="31"/>
      <c r="R3" s="31"/>
      <c r="S3" s="31"/>
      <c r="T3" s="31"/>
      <c r="U3" s="31"/>
      <c r="V3" s="31"/>
      <c r="W3" s="31"/>
      <c r="X3" s="31"/>
      <c r="Y3" s="31"/>
      <c r="Z3" s="31"/>
    </row>
    <row r="4" hidden="1">
      <c r="A4" s="31"/>
      <c r="B4" s="31"/>
      <c r="C4" s="31"/>
      <c r="D4" s="31"/>
      <c r="E4" s="31"/>
      <c r="F4" s="31"/>
      <c r="G4" s="31"/>
      <c r="H4" s="31"/>
      <c r="I4" s="31"/>
      <c r="J4" s="31"/>
      <c r="K4" s="31"/>
      <c r="L4" s="31"/>
      <c r="M4" s="31"/>
      <c r="N4" s="31"/>
      <c r="O4" s="31"/>
      <c r="P4" s="31"/>
      <c r="Q4" s="31"/>
      <c r="R4" s="31"/>
      <c r="S4" s="31"/>
      <c r="T4" s="31"/>
      <c r="U4" s="31"/>
      <c r="V4" s="31"/>
      <c r="W4" s="31"/>
      <c r="X4" s="31"/>
      <c r="Y4" s="31"/>
      <c r="Z4" s="31"/>
    </row>
    <row r="5" hidden="1">
      <c r="A5" s="31"/>
      <c r="B5" s="31"/>
      <c r="C5" s="31"/>
      <c r="D5" s="31"/>
      <c r="E5" s="31"/>
      <c r="F5" s="31"/>
      <c r="G5" s="31"/>
      <c r="H5" s="31"/>
      <c r="I5" s="31"/>
      <c r="J5" s="31"/>
      <c r="K5" s="31"/>
      <c r="L5" s="31"/>
      <c r="M5" s="31"/>
      <c r="N5" s="31"/>
      <c r="O5" s="31"/>
      <c r="P5" s="31"/>
      <c r="Q5" s="31"/>
      <c r="R5" s="31"/>
      <c r="S5" s="31"/>
      <c r="T5" s="31"/>
      <c r="U5" s="31"/>
      <c r="V5" s="31"/>
      <c r="W5" s="31"/>
      <c r="X5" s="31"/>
      <c r="Y5" s="31"/>
      <c r="Z5" s="31"/>
    </row>
    <row r="6" hidden="1">
      <c r="A6" s="31"/>
      <c r="B6" s="31"/>
      <c r="C6" s="31"/>
      <c r="D6" s="31"/>
      <c r="E6" s="31"/>
      <c r="F6" s="31"/>
      <c r="G6" s="31"/>
      <c r="H6" s="31"/>
      <c r="I6" s="31"/>
      <c r="J6" s="31"/>
      <c r="K6" s="31"/>
      <c r="L6" s="31"/>
      <c r="M6" s="31"/>
      <c r="N6" s="31"/>
      <c r="O6" s="31"/>
      <c r="P6" s="31"/>
      <c r="Q6" s="31"/>
      <c r="R6" s="31"/>
      <c r="S6" s="31"/>
      <c r="T6" s="31"/>
      <c r="U6" s="31"/>
      <c r="V6" s="31"/>
      <c r="W6" s="31"/>
      <c r="X6" s="31"/>
      <c r="Y6" s="31"/>
      <c r="Z6" s="31"/>
    </row>
    <row r="7" ht="30.0" customHeight="1">
      <c r="A7" s="31"/>
      <c r="B7" s="31"/>
      <c r="C7" s="31"/>
      <c r="D7" s="31"/>
      <c r="E7" s="31"/>
      <c r="F7" s="31"/>
      <c r="G7" s="31"/>
      <c r="H7" s="31"/>
      <c r="I7" s="31"/>
      <c r="J7" s="31"/>
      <c r="K7" s="31"/>
      <c r="L7" s="31"/>
      <c r="M7" s="31"/>
      <c r="N7" s="31"/>
      <c r="O7" s="31"/>
      <c r="P7" s="31"/>
      <c r="Q7" s="31"/>
      <c r="R7" s="31"/>
      <c r="S7" s="31"/>
      <c r="T7" s="31"/>
      <c r="U7" s="31"/>
      <c r="V7" s="31"/>
      <c r="W7" s="31"/>
      <c r="X7" s="31"/>
      <c r="Y7" s="31"/>
      <c r="Z7" s="31"/>
    </row>
    <row r="8" ht="30.0" customHeight="1">
      <c r="A8" s="31"/>
      <c r="B8" s="31"/>
      <c r="C8" s="31"/>
      <c r="D8" s="45" t="s">
        <v>86</v>
      </c>
      <c r="E8" s="45" t="s">
        <v>87</v>
      </c>
      <c r="F8" s="46" t="s">
        <v>88</v>
      </c>
      <c r="G8" s="47" t="s">
        <v>89</v>
      </c>
      <c r="H8" s="47" t="s">
        <v>90</v>
      </c>
      <c r="I8" s="47" t="s">
        <v>91</v>
      </c>
      <c r="J8" s="31"/>
      <c r="K8" s="31"/>
      <c r="L8" s="31"/>
      <c r="M8" s="31"/>
      <c r="N8" s="31"/>
      <c r="O8" s="31"/>
      <c r="P8" s="31"/>
      <c r="Q8" s="31"/>
      <c r="R8" s="31"/>
      <c r="S8" s="31"/>
      <c r="T8" s="31"/>
      <c r="U8" s="31"/>
      <c r="V8" s="31"/>
      <c r="W8" s="31"/>
      <c r="X8" s="31"/>
      <c r="Y8" s="31"/>
      <c r="Z8" s="31"/>
    </row>
    <row r="9" ht="19.5" customHeight="1">
      <c r="A9" s="31"/>
      <c r="B9" s="31"/>
      <c r="C9" s="31"/>
      <c r="D9" s="48">
        <v>1.0</v>
      </c>
      <c r="E9" s="49" t="s">
        <v>92</v>
      </c>
      <c r="F9" s="50" t="s">
        <v>56</v>
      </c>
      <c r="G9" s="51" t="s">
        <v>56</v>
      </c>
      <c r="H9" s="51" t="s">
        <v>56</v>
      </c>
      <c r="I9" s="51" t="s">
        <v>56</v>
      </c>
      <c r="J9" s="31"/>
      <c r="K9" s="31"/>
      <c r="L9" s="31"/>
      <c r="M9" s="31">
        <v>1.0</v>
      </c>
      <c r="N9" s="31">
        <v>1.0</v>
      </c>
      <c r="O9" s="31">
        <v>1.0</v>
      </c>
      <c r="P9" s="31">
        <v>1.0</v>
      </c>
      <c r="Q9" s="31"/>
      <c r="R9" s="31" t="s">
        <v>93</v>
      </c>
      <c r="S9" s="31" t="s">
        <v>94</v>
      </c>
      <c r="T9" s="31" t="s">
        <v>95</v>
      </c>
      <c r="U9" s="31" t="s">
        <v>96</v>
      </c>
      <c r="V9" s="31"/>
      <c r="W9" s="31"/>
      <c r="X9" s="31"/>
      <c r="Y9" s="31"/>
      <c r="Z9" s="31"/>
    </row>
    <row r="10" ht="19.5" customHeight="1">
      <c r="A10" s="31"/>
      <c r="B10" s="31"/>
      <c r="C10" s="31"/>
      <c r="D10" s="52">
        <v>2.0</v>
      </c>
      <c r="E10" s="38" t="s">
        <v>97</v>
      </c>
      <c r="F10" s="35" t="s">
        <v>56</v>
      </c>
      <c r="G10" s="53" t="s">
        <v>56</v>
      </c>
      <c r="H10" s="53" t="s">
        <v>56</v>
      </c>
      <c r="I10" s="53" t="s">
        <v>56</v>
      </c>
      <c r="J10" s="31"/>
      <c r="K10" s="31"/>
      <c r="L10" s="31"/>
      <c r="M10" s="31">
        <v>1.0</v>
      </c>
      <c r="N10" s="31">
        <v>1.0</v>
      </c>
      <c r="O10" s="31">
        <v>1.0</v>
      </c>
      <c r="P10" s="31">
        <v>1.0</v>
      </c>
      <c r="Q10" s="31"/>
      <c r="R10" s="31" t="s">
        <v>98</v>
      </c>
      <c r="S10" s="31" t="s">
        <v>99</v>
      </c>
      <c r="T10" s="31" t="s">
        <v>100</v>
      </c>
      <c r="U10" s="31" t="s">
        <v>101</v>
      </c>
      <c r="V10" s="31"/>
      <c r="W10" s="31"/>
      <c r="X10" s="31"/>
      <c r="Y10" s="31"/>
      <c r="Z10" s="31"/>
    </row>
    <row r="11" ht="19.5" customHeight="1">
      <c r="A11" s="31"/>
      <c r="B11" s="31"/>
      <c r="C11" s="31"/>
      <c r="D11" s="52">
        <v>3.0</v>
      </c>
      <c r="E11" s="38" t="s">
        <v>102</v>
      </c>
      <c r="F11" s="35" t="s">
        <v>56</v>
      </c>
      <c r="G11" s="53" t="s">
        <v>56</v>
      </c>
      <c r="H11" s="53" t="s">
        <v>56</v>
      </c>
      <c r="I11" s="53" t="s">
        <v>56</v>
      </c>
      <c r="J11" s="31"/>
      <c r="K11" s="31"/>
      <c r="L11" s="31"/>
      <c r="M11" s="31">
        <v>1.0</v>
      </c>
      <c r="N11" s="31">
        <v>1.0</v>
      </c>
      <c r="O11" s="31">
        <v>1.0</v>
      </c>
      <c r="P11" s="31">
        <v>1.0</v>
      </c>
      <c r="Q11" s="31"/>
      <c r="R11" s="31" t="s">
        <v>103</v>
      </c>
      <c r="S11" s="31" t="s">
        <v>104</v>
      </c>
      <c r="T11" s="31" t="s">
        <v>105</v>
      </c>
      <c r="U11" s="31" t="s">
        <v>106</v>
      </c>
      <c r="V11" s="31"/>
      <c r="W11" s="31"/>
      <c r="X11" s="31"/>
      <c r="Y11" s="31"/>
      <c r="Z11" s="31"/>
    </row>
    <row r="12">
      <c r="A12" s="31"/>
      <c r="B12" s="31"/>
      <c r="C12" s="31"/>
      <c r="D12" s="52">
        <v>4.0</v>
      </c>
      <c r="E12" s="38" t="s">
        <v>107</v>
      </c>
      <c r="F12" s="35" t="s">
        <v>56</v>
      </c>
      <c r="G12" s="53" t="s">
        <v>56</v>
      </c>
      <c r="H12" s="53" t="s">
        <v>56</v>
      </c>
      <c r="I12" s="53" t="s">
        <v>56</v>
      </c>
      <c r="J12" s="31"/>
      <c r="K12" s="31"/>
      <c r="L12" s="31"/>
      <c r="M12" s="31">
        <v>1.0</v>
      </c>
      <c r="N12" s="31">
        <v>1.0</v>
      </c>
      <c r="O12" s="31">
        <v>1.0</v>
      </c>
      <c r="P12" s="31">
        <v>1.0</v>
      </c>
      <c r="Q12" s="31"/>
      <c r="R12" s="31" t="s">
        <v>108</v>
      </c>
      <c r="S12" s="31" t="s">
        <v>109</v>
      </c>
      <c r="T12" s="31" t="s">
        <v>110</v>
      </c>
      <c r="U12" s="31" t="s">
        <v>111</v>
      </c>
      <c r="V12" s="31"/>
      <c r="W12" s="31"/>
      <c r="X12" s="31"/>
      <c r="Y12" s="31"/>
      <c r="Z12" s="31"/>
    </row>
    <row r="13" ht="21.75" customHeight="1">
      <c r="A13" s="31"/>
      <c r="B13" s="31"/>
      <c r="C13" s="31"/>
      <c r="D13" s="52">
        <v>5.0</v>
      </c>
      <c r="E13" s="38" t="s">
        <v>112</v>
      </c>
      <c r="F13" s="35" t="s">
        <v>56</v>
      </c>
      <c r="G13" s="53" t="s">
        <v>56</v>
      </c>
      <c r="H13" s="54" t="s">
        <v>56</v>
      </c>
      <c r="I13" s="54" t="s">
        <v>56</v>
      </c>
      <c r="J13" s="31"/>
      <c r="K13" s="31"/>
      <c r="L13" s="31"/>
      <c r="M13" s="31">
        <v>1.0</v>
      </c>
      <c r="N13" s="31">
        <v>1.0</v>
      </c>
      <c r="O13" s="31">
        <v>1.0</v>
      </c>
      <c r="P13" s="31">
        <v>1.0</v>
      </c>
      <c r="Q13" s="31"/>
      <c r="R13" s="31" t="s">
        <v>113</v>
      </c>
      <c r="S13" s="31" t="s">
        <v>114</v>
      </c>
      <c r="T13" s="31" t="s">
        <v>115</v>
      </c>
      <c r="U13" s="31" t="s">
        <v>116</v>
      </c>
      <c r="V13" s="31"/>
      <c r="W13" s="31"/>
      <c r="X13" s="31"/>
      <c r="Y13" s="31"/>
      <c r="Z13" s="31"/>
    </row>
    <row r="14" ht="19.5" customHeight="1">
      <c r="A14" s="31"/>
      <c r="B14" s="31"/>
      <c r="C14" s="31"/>
      <c r="D14" s="55">
        <v>6.0</v>
      </c>
      <c r="E14" s="56" t="s">
        <v>117</v>
      </c>
      <c r="F14" s="57" t="s">
        <v>56</v>
      </c>
      <c r="G14" s="58" t="s">
        <v>56</v>
      </c>
      <c r="H14" s="59"/>
      <c r="I14" s="60"/>
      <c r="J14" s="40"/>
      <c r="K14" s="40"/>
      <c r="L14" s="40"/>
      <c r="M14" s="40">
        <v>1.0</v>
      </c>
      <c r="N14" s="40">
        <v>1.0</v>
      </c>
      <c r="O14" s="40">
        <v>0.0</v>
      </c>
      <c r="P14" s="40">
        <v>0.0</v>
      </c>
      <c r="Q14" s="40"/>
      <c r="R14" s="40" t="s">
        <v>118</v>
      </c>
      <c r="S14" s="40" t="s">
        <v>119</v>
      </c>
      <c r="T14" s="40" t="s">
        <v>120</v>
      </c>
      <c r="U14" s="40" t="s">
        <v>121</v>
      </c>
      <c r="V14" s="40"/>
      <c r="W14" s="40"/>
      <c r="X14" s="40"/>
      <c r="Y14" s="40"/>
      <c r="Z14" s="40"/>
    </row>
    <row r="15" ht="19.5" customHeight="1">
      <c r="A15" s="31"/>
      <c r="B15" s="31"/>
      <c r="C15" s="31"/>
      <c r="D15" s="55">
        <v>7.0</v>
      </c>
      <c r="E15" s="38" t="s">
        <v>122</v>
      </c>
      <c r="F15" s="61" t="s">
        <v>56</v>
      </c>
      <c r="G15" s="62" t="s">
        <v>56</v>
      </c>
      <c r="H15" s="63" t="s">
        <v>56</v>
      </c>
      <c r="I15" s="63" t="s">
        <v>56</v>
      </c>
      <c r="J15" s="40"/>
      <c r="K15" s="40"/>
      <c r="L15" s="40"/>
      <c r="M15" s="40">
        <v>1.0</v>
      </c>
      <c r="N15" s="40">
        <v>1.0</v>
      </c>
      <c r="O15" s="40">
        <v>1.0</v>
      </c>
      <c r="P15" s="40">
        <v>1.0</v>
      </c>
      <c r="Q15" s="40"/>
      <c r="R15" s="40" t="s">
        <v>123</v>
      </c>
      <c r="S15" s="40" t="s">
        <v>124</v>
      </c>
      <c r="T15" s="40" t="s">
        <v>125</v>
      </c>
      <c r="U15" s="40" t="s">
        <v>126</v>
      </c>
      <c r="V15" s="40"/>
      <c r="W15" s="40"/>
      <c r="X15" s="40"/>
      <c r="Y15" s="40"/>
      <c r="Z15" s="40"/>
    </row>
    <row r="16" ht="21.0" customHeight="1">
      <c r="A16" s="31"/>
      <c r="B16" s="31"/>
      <c r="C16" s="31"/>
      <c r="D16" s="64">
        <v>8.0</v>
      </c>
      <c r="E16" s="65" t="s">
        <v>127</v>
      </c>
      <c r="F16" s="66" t="s">
        <v>56</v>
      </c>
      <c r="G16" s="67"/>
      <c r="H16" s="3"/>
      <c r="I16" s="4"/>
      <c r="J16" s="31"/>
      <c r="K16" s="31"/>
      <c r="L16" s="31"/>
      <c r="M16" s="31"/>
      <c r="N16" s="31"/>
      <c r="O16" s="31"/>
      <c r="P16" s="31"/>
      <c r="Q16" s="31"/>
      <c r="R16" s="37" t="s">
        <v>127</v>
      </c>
      <c r="S16" s="31"/>
      <c r="T16" s="31"/>
      <c r="U16" s="31"/>
      <c r="V16" s="31"/>
      <c r="W16" s="31"/>
      <c r="X16" s="31"/>
      <c r="Y16" s="31"/>
      <c r="Z16" s="31"/>
    </row>
    <row r="17">
      <c r="A17" s="31"/>
      <c r="B17" s="31"/>
      <c r="C17" s="31"/>
      <c r="D17" s="31"/>
      <c r="E17" s="31"/>
      <c r="F17" s="31"/>
      <c r="G17" s="31"/>
      <c r="H17" s="31"/>
      <c r="I17" s="31"/>
      <c r="J17" s="31"/>
      <c r="K17" s="31"/>
      <c r="L17" s="31"/>
      <c r="M17" s="31"/>
      <c r="N17" s="31"/>
      <c r="O17" s="31"/>
      <c r="P17" s="31"/>
      <c r="Q17" s="31"/>
      <c r="R17" s="31"/>
      <c r="S17" s="31"/>
      <c r="T17" s="31"/>
      <c r="U17" s="31"/>
      <c r="V17" s="31"/>
      <c r="W17" s="31"/>
      <c r="X17" s="31"/>
      <c r="Y17" s="31"/>
      <c r="Z17" s="31"/>
    </row>
    <row r="18">
      <c r="A18" s="31"/>
      <c r="B18" s="31"/>
      <c r="C18" s="31"/>
      <c r="D18" s="31"/>
      <c r="E18" s="31"/>
      <c r="F18" s="31"/>
      <c r="G18" s="31"/>
      <c r="H18" s="31"/>
      <c r="I18" s="31"/>
      <c r="J18" s="31"/>
      <c r="K18" s="31"/>
      <c r="L18" s="31"/>
      <c r="M18" s="31"/>
      <c r="N18" s="31"/>
      <c r="O18" s="31"/>
      <c r="P18" s="31"/>
      <c r="Q18" s="31"/>
      <c r="R18" s="31"/>
      <c r="S18" s="31"/>
      <c r="T18" s="31"/>
      <c r="U18" s="31"/>
      <c r="V18" s="31"/>
      <c r="W18" s="31"/>
      <c r="X18" s="31"/>
      <c r="Y18" s="31"/>
      <c r="Z18" s="31"/>
    </row>
    <row r="19">
      <c r="A19" s="31"/>
      <c r="B19" s="31"/>
      <c r="C19" s="31"/>
      <c r="D19" s="31"/>
      <c r="E19" s="31"/>
      <c r="F19" s="31"/>
      <c r="G19" s="31"/>
      <c r="H19" s="31"/>
      <c r="I19" s="31"/>
      <c r="J19" s="31"/>
      <c r="K19" s="31"/>
      <c r="L19" s="31"/>
      <c r="M19" s="31"/>
      <c r="N19" s="31"/>
      <c r="O19" s="31"/>
      <c r="P19" s="31"/>
      <c r="Q19" s="31"/>
      <c r="R19" s="31"/>
      <c r="S19" s="31"/>
      <c r="T19" s="31"/>
      <c r="U19" s="31"/>
      <c r="V19" s="31"/>
      <c r="W19" s="31"/>
      <c r="X19" s="31"/>
      <c r="Y19" s="31"/>
      <c r="Z19" s="31"/>
    </row>
    <row r="20">
      <c r="A20" s="31"/>
      <c r="B20" s="31"/>
      <c r="C20" s="31"/>
      <c r="D20" s="31"/>
      <c r="E20" s="31"/>
      <c r="F20" s="31"/>
      <c r="G20" s="31"/>
      <c r="H20" s="31"/>
      <c r="I20" s="31"/>
      <c r="J20" s="31"/>
      <c r="K20" s="31"/>
      <c r="L20" s="31"/>
      <c r="M20" s="31"/>
      <c r="N20" s="31"/>
      <c r="O20" s="31"/>
      <c r="P20" s="31"/>
      <c r="Q20" s="31"/>
      <c r="R20" s="31"/>
      <c r="S20" s="31"/>
      <c r="T20" s="31"/>
      <c r="U20" s="31"/>
      <c r="V20" s="31"/>
      <c r="W20" s="31"/>
      <c r="X20" s="31"/>
      <c r="Y20" s="31"/>
      <c r="Z20" s="31"/>
    </row>
    <row r="21" ht="15.75" customHeight="1">
      <c r="A21" s="31"/>
      <c r="B21" s="31"/>
      <c r="C21" s="31"/>
      <c r="D21" s="31"/>
      <c r="E21" s="31"/>
      <c r="F21" s="31"/>
      <c r="G21" s="31"/>
      <c r="H21" s="31"/>
      <c r="I21" s="31"/>
      <c r="J21" s="31"/>
      <c r="K21" s="31"/>
      <c r="L21" s="31"/>
      <c r="M21" s="31"/>
      <c r="N21" s="31"/>
      <c r="O21" s="31"/>
      <c r="P21" s="31"/>
      <c r="Q21" s="31"/>
      <c r="R21" s="31"/>
      <c r="S21" s="31"/>
      <c r="T21" s="31"/>
      <c r="U21" s="31"/>
      <c r="V21" s="31"/>
      <c r="W21" s="31"/>
      <c r="X21" s="31"/>
      <c r="Y21" s="31"/>
      <c r="Z21" s="31"/>
    </row>
    <row r="22" ht="15.75" customHeight="1">
      <c r="A22" s="31"/>
      <c r="B22" s="31"/>
      <c r="C22" s="31"/>
      <c r="D22" s="31"/>
      <c r="E22" s="31"/>
      <c r="F22" s="31"/>
      <c r="G22" s="31"/>
      <c r="H22" s="31"/>
      <c r="I22" s="31"/>
      <c r="J22" s="31"/>
      <c r="K22" s="31"/>
      <c r="L22" s="31"/>
      <c r="M22" s="31"/>
      <c r="N22" s="31"/>
      <c r="O22" s="31"/>
      <c r="P22" s="31"/>
      <c r="Q22" s="31"/>
      <c r="R22" s="31"/>
      <c r="S22" s="31"/>
      <c r="T22" s="31"/>
      <c r="U22" s="31"/>
      <c r="V22" s="31"/>
      <c r="W22" s="31"/>
      <c r="X22" s="31"/>
      <c r="Y22" s="31"/>
      <c r="Z22" s="31"/>
    </row>
    <row r="23" ht="15.75" customHeight="1">
      <c r="A23" s="31"/>
      <c r="B23" s="31"/>
      <c r="C23" s="31"/>
      <c r="D23" s="31"/>
      <c r="E23" s="31"/>
      <c r="F23" s="31"/>
      <c r="G23" s="31"/>
      <c r="H23" s="31"/>
      <c r="I23" s="31"/>
      <c r="J23" s="31"/>
      <c r="K23" s="31"/>
      <c r="L23" s="31"/>
      <c r="M23" s="31"/>
      <c r="N23" s="31"/>
      <c r="O23" s="31"/>
      <c r="P23" s="31"/>
      <c r="Q23" s="31"/>
      <c r="R23" s="31"/>
      <c r="S23" s="31"/>
      <c r="T23" s="31"/>
      <c r="U23" s="31"/>
      <c r="V23" s="31"/>
      <c r="W23" s="31"/>
      <c r="X23" s="31"/>
      <c r="Y23" s="31"/>
      <c r="Z23" s="31"/>
    </row>
    <row r="24" ht="15.75" customHeight="1">
      <c r="A24" s="31"/>
      <c r="B24" s="31"/>
      <c r="C24" s="31"/>
      <c r="D24" s="31"/>
      <c r="E24" s="31"/>
      <c r="F24" s="31"/>
      <c r="G24" s="31"/>
      <c r="H24" s="31"/>
      <c r="I24" s="31"/>
      <c r="J24" s="31"/>
      <c r="K24" s="31"/>
      <c r="L24" s="31"/>
      <c r="M24" s="31"/>
      <c r="N24" s="31"/>
      <c r="O24" s="31"/>
      <c r="P24" s="31"/>
      <c r="Q24" s="31"/>
      <c r="R24" s="31"/>
      <c r="S24" s="31"/>
      <c r="T24" s="31"/>
      <c r="U24" s="31"/>
      <c r="V24" s="31"/>
      <c r="W24" s="31"/>
      <c r="X24" s="31"/>
      <c r="Y24" s="31"/>
      <c r="Z24" s="31"/>
    </row>
    <row r="25" ht="15.75" customHeight="1">
      <c r="A25" s="31"/>
      <c r="B25" s="31"/>
      <c r="C25" s="31"/>
      <c r="D25" s="31"/>
      <c r="E25" s="31"/>
      <c r="F25" s="31"/>
      <c r="G25" s="31"/>
      <c r="H25" s="31"/>
      <c r="I25" s="31"/>
      <c r="J25" s="31"/>
      <c r="K25" s="31"/>
      <c r="L25" s="31"/>
      <c r="M25" s="31"/>
      <c r="N25" s="31"/>
      <c r="O25" s="31"/>
      <c r="P25" s="31"/>
      <c r="Q25" s="31"/>
      <c r="R25" s="31"/>
      <c r="S25" s="31"/>
      <c r="T25" s="31"/>
      <c r="U25" s="31"/>
      <c r="V25" s="31"/>
      <c r="W25" s="31"/>
      <c r="X25" s="31"/>
      <c r="Y25" s="31"/>
      <c r="Z25" s="31"/>
    </row>
    <row r="26" ht="15.75" customHeight="1">
      <c r="A26" s="31"/>
      <c r="B26" s="31"/>
      <c r="C26" s="31"/>
      <c r="D26" s="31"/>
      <c r="E26" s="31"/>
      <c r="F26" s="31"/>
      <c r="G26" s="31"/>
      <c r="H26" s="31"/>
      <c r="I26" s="31"/>
      <c r="J26" s="31"/>
      <c r="K26" s="31"/>
      <c r="L26" s="31"/>
      <c r="M26" s="31"/>
      <c r="N26" s="31"/>
      <c r="O26" s="31"/>
      <c r="P26" s="31"/>
      <c r="Q26" s="31"/>
      <c r="R26" s="31"/>
      <c r="S26" s="31"/>
      <c r="T26" s="31"/>
      <c r="U26" s="31"/>
      <c r="V26" s="31"/>
      <c r="W26" s="31"/>
      <c r="X26" s="31"/>
      <c r="Y26" s="31"/>
      <c r="Z26" s="31"/>
    </row>
    <row r="27" ht="15.75" customHeight="1">
      <c r="A27" s="31"/>
      <c r="B27" s="31"/>
      <c r="C27" s="31"/>
      <c r="D27" s="31"/>
      <c r="E27" s="31"/>
      <c r="F27" s="31"/>
      <c r="G27" s="31"/>
      <c r="H27" s="31"/>
      <c r="I27" s="31"/>
      <c r="J27" s="31"/>
      <c r="K27" s="31"/>
      <c r="L27" s="31"/>
      <c r="M27" s="31"/>
      <c r="N27" s="31"/>
      <c r="O27" s="31"/>
      <c r="P27" s="31"/>
      <c r="Q27" s="31"/>
      <c r="R27" s="31"/>
      <c r="S27" s="31"/>
      <c r="T27" s="31"/>
      <c r="U27" s="31"/>
      <c r="V27" s="31"/>
      <c r="W27" s="31"/>
      <c r="X27" s="31"/>
      <c r="Y27" s="31"/>
      <c r="Z27" s="31"/>
    </row>
    <row r="28" ht="15.75" customHeight="1">
      <c r="A28" s="31"/>
      <c r="B28" s="31"/>
      <c r="C28" s="31"/>
      <c r="D28" s="31"/>
      <c r="E28" s="31"/>
      <c r="F28" s="31"/>
      <c r="G28" s="31"/>
      <c r="H28" s="31"/>
      <c r="I28" s="31"/>
      <c r="J28" s="31"/>
      <c r="K28" s="31"/>
      <c r="L28" s="31"/>
      <c r="M28" s="31"/>
      <c r="N28" s="31"/>
      <c r="O28" s="31"/>
      <c r="P28" s="31"/>
      <c r="Q28" s="31"/>
      <c r="R28" s="31"/>
      <c r="S28" s="31"/>
      <c r="T28" s="31"/>
      <c r="U28" s="31"/>
      <c r="V28" s="31"/>
      <c r="W28" s="31"/>
      <c r="X28" s="31"/>
      <c r="Y28" s="31"/>
      <c r="Z28" s="31"/>
    </row>
    <row r="29" ht="15.75" customHeight="1">
      <c r="A29" s="31"/>
      <c r="B29" s="31"/>
      <c r="C29" s="31"/>
      <c r="D29" s="31"/>
      <c r="E29" s="31"/>
      <c r="F29" s="31"/>
      <c r="G29" s="31"/>
      <c r="H29" s="31"/>
      <c r="I29" s="31"/>
      <c r="J29" s="31"/>
      <c r="K29" s="31"/>
      <c r="L29" s="31"/>
      <c r="M29" s="31"/>
      <c r="N29" s="31"/>
      <c r="O29" s="31"/>
      <c r="P29" s="31"/>
      <c r="Q29" s="31"/>
      <c r="R29" s="31"/>
      <c r="S29" s="31"/>
      <c r="T29" s="31"/>
      <c r="U29" s="31"/>
      <c r="V29" s="31"/>
      <c r="W29" s="31"/>
      <c r="X29" s="31"/>
      <c r="Y29" s="31"/>
      <c r="Z29" s="31"/>
    </row>
    <row r="30" ht="15.75" customHeight="1">
      <c r="A30" s="31"/>
      <c r="B30" s="31"/>
      <c r="C30" s="31"/>
      <c r="D30" s="31"/>
      <c r="E30" s="31"/>
      <c r="F30" s="31"/>
      <c r="G30" s="31"/>
      <c r="H30" s="31"/>
      <c r="I30" s="31"/>
      <c r="J30" s="31"/>
      <c r="K30" s="31"/>
      <c r="L30" s="31"/>
      <c r="M30" s="31"/>
      <c r="N30" s="31"/>
      <c r="O30" s="31"/>
      <c r="P30" s="31"/>
      <c r="Q30" s="31"/>
      <c r="R30" s="31"/>
      <c r="S30" s="31"/>
      <c r="T30" s="31"/>
      <c r="U30" s="31"/>
      <c r="V30" s="31"/>
      <c r="W30" s="31"/>
      <c r="X30" s="31"/>
      <c r="Y30" s="31"/>
      <c r="Z30" s="31"/>
    </row>
    <row r="31" ht="15.75" customHeight="1">
      <c r="A31" s="31"/>
      <c r="B31" s="31"/>
      <c r="C31" s="31"/>
      <c r="D31" s="31"/>
      <c r="E31" s="31"/>
      <c r="F31" s="31"/>
      <c r="G31" s="31"/>
      <c r="H31" s="31"/>
      <c r="I31" s="31"/>
      <c r="J31" s="31"/>
      <c r="K31" s="31"/>
      <c r="L31" s="31"/>
      <c r="M31" s="31"/>
      <c r="N31" s="31"/>
      <c r="O31" s="31"/>
      <c r="P31" s="31"/>
      <c r="Q31" s="31"/>
      <c r="R31" s="31"/>
      <c r="S31" s="31"/>
      <c r="T31" s="31"/>
      <c r="U31" s="31"/>
      <c r="V31" s="31"/>
      <c r="W31" s="31"/>
      <c r="X31" s="31"/>
      <c r="Y31" s="31"/>
      <c r="Z31" s="31"/>
    </row>
    <row r="32" ht="15.75" customHeight="1">
      <c r="A32" s="31"/>
      <c r="B32" s="31"/>
      <c r="C32" s="31"/>
      <c r="D32" s="31"/>
      <c r="E32" s="31"/>
      <c r="F32" s="31"/>
      <c r="G32" s="31"/>
      <c r="H32" s="31"/>
      <c r="I32" s="31"/>
      <c r="J32" s="31"/>
      <c r="K32" s="31"/>
      <c r="L32" s="31"/>
      <c r="M32" s="31"/>
      <c r="N32" s="31"/>
      <c r="O32" s="31"/>
      <c r="P32" s="31"/>
      <c r="Q32" s="31"/>
      <c r="R32" s="31"/>
      <c r="S32" s="31"/>
      <c r="T32" s="31"/>
      <c r="U32" s="31"/>
      <c r="V32" s="31"/>
      <c r="W32" s="31"/>
      <c r="X32" s="31"/>
      <c r="Y32" s="31"/>
      <c r="Z32" s="31"/>
    </row>
    <row r="33" ht="15.75" customHeight="1">
      <c r="A33" s="31"/>
      <c r="B33" s="31"/>
      <c r="C33" s="31"/>
      <c r="D33" s="31"/>
      <c r="E33" s="31"/>
      <c r="F33" s="31"/>
      <c r="G33" s="31"/>
      <c r="H33" s="31"/>
      <c r="I33" s="31"/>
      <c r="J33" s="31"/>
      <c r="K33" s="31"/>
      <c r="L33" s="31"/>
      <c r="M33" s="31"/>
      <c r="N33" s="31"/>
      <c r="O33" s="31"/>
      <c r="P33" s="31"/>
      <c r="Q33" s="31"/>
      <c r="R33" s="31"/>
      <c r="S33" s="31"/>
      <c r="T33" s="31"/>
      <c r="U33" s="31"/>
      <c r="V33" s="31"/>
      <c r="W33" s="31"/>
      <c r="X33" s="31"/>
      <c r="Y33" s="31"/>
      <c r="Z33" s="31"/>
    </row>
    <row r="34" ht="15.75" customHeight="1">
      <c r="A34" s="31"/>
      <c r="B34" s="31"/>
      <c r="C34" s="31"/>
      <c r="D34" s="31"/>
      <c r="E34" s="31"/>
      <c r="F34" s="31"/>
      <c r="G34" s="31"/>
      <c r="H34" s="31"/>
      <c r="I34" s="31"/>
      <c r="J34" s="31"/>
      <c r="K34" s="31"/>
      <c r="L34" s="31"/>
      <c r="M34" s="31"/>
      <c r="N34" s="31"/>
      <c r="O34" s="31"/>
      <c r="P34" s="31"/>
      <c r="Q34" s="31"/>
      <c r="R34" s="31"/>
      <c r="S34" s="31"/>
      <c r="T34" s="31"/>
      <c r="U34" s="31"/>
      <c r="V34" s="31"/>
      <c r="W34" s="31"/>
      <c r="X34" s="31"/>
      <c r="Y34" s="31"/>
      <c r="Z34" s="31"/>
    </row>
    <row r="35" ht="15.75" customHeight="1">
      <c r="A35" s="31"/>
      <c r="B35" s="31"/>
      <c r="C35" s="31"/>
      <c r="D35" s="31"/>
      <c r="E35" s="31"/>
      <c r="F35" s="31"/>
      <c r="G35" s="31"/>
      <c r="H35" s="31"/>
      <c r="I35" s="31"/>
      <c r="J35" s="31"/>
      <c r="K35" s="31"/>
      <c r="L35" s="31"/>
      <c r="M35" s="31"/>
      <c r="N35" s="31"/>
      <c r="O35" s="31"/>
      <c r="P35" s="31"/>
      <c r="Q35" s="31"/>
      <c r="R35" s="31"/>
      <c r="S35" s="31"/>
      <c r="T35" s="31"/>
      <c r="U35" s="31"/>
      <c r="V35" s="31"/>
      <c r="W35" s="31"/>
      <c r="X35" s="31"/>
      <c r="Y35" s="31"/>
      <c r="Z35" s="31"/>
    </row>
    <row r="36" ht="15.75" customHeight="1">
      <c r="A36" s="31"/>
      <c r="B36" s="31"/>
      <c r="C36" s="31"/>
      <c r="D36" s="31"/>
      <c r="E36" s="31"/>
      <c r="F36" s="31"/>
      <c r="G36" s="31"/>
      <c r="H36" s="31"/>
      <c r="I36" s="31"/>
      <c r="J36" s="31"/>
      <c r="K36" s="31"/>
      <c r="L36" s="31"/>
      <c r="M36" s="31"/>
      <c r="N36" s="31"/>
      <c r="O36" s="31"/>
      <c r="P36" s="31"/>
      <c r="Q36" s="31"/>
      <c r="R36" s="31"/>
      <c r="S36" s="31"/>
      <c r="T36" s="31"/>
      <c r="U36" s="31"/>
      <c r="V36" s="31"/>
      <c r="W36" s="31"/>
      <c r="X36" s="31"/>
      <c r="Y36" s="31"/>
      <c r="Z36" s="31"/>
    </row>
    <row r="37" ht="15.75" customHeight="1">
      <c r="A37" s="31"/>
      <c r="B37" s="31"/>
      <c r="C37" s="31"/>
      <c r="D37" s="31"/>
      <c r="E37" s="31"/>
      <c r="F37" s="31"/>
      <c r="G37" s="31"/>
      <c r="H37" s="31"/>
      <c r="I37" s="31"/>
      <c r="J37" s="31"/>
      <c r="K37" s="31"/>
      <c r="L37" s="31"/>
      <c r="M37" s="31"/>
      <c r="N37" s="31"/>
      <c r="O37" s="31"/>
      <c r="P37" s="31"/>
      <c r="Q37" s="31"/>
      <c r="R37" s="31"/>
      <c r="S37" s="31"/>
      <c r="T37" s="31"/>
      <c r="U37" s="31"/>
      <c r="V37" s="31"/>
      <c r="W37" s="31"/>
      <c r="X37" s="31"/>
      <c r="Y37" s="31"/>
      <c r="Z37" s="31"/>
    </row>
    <row r="38" ht="15.75" customHeight="1">
      <c r="A38" s="31"/>
      <c r="B38" s="31"/>
      <c r="C38" s="31"/>
      <c r="D38" s="31"/>
      <c r="E38" s="31"/>
      <c r="F38" s="31"/>
      <c r="G38" s="31"/>
      <c r="H38" s="31"/>
      <c r="I38" s="31"/>
      <c r="J38" s="31"/>
      <c r="K38" s="31"/>
      <c r="L38" s="31"/>
      <c r="M38" s="31"/>
      <c r="N38" s="31"/>
      <c r="O38" s="31"/>
      <c r="P38" s="31"/>
      <c r="Q38" s="31"/>
      <c r="R38" s="31"/>
      <c r="S38" s="31"/>
      <c r="T38" s="31"/>
      <c r="U38" s="31"/>
      <c r="V38" s="31"/>
      <c r="W38" s="31"/>
      <c r="X38" s="31"/>
      <c r="Y38" s="31"/>
      <c r="Z38" s="31"/>
    </row>
    <row r="39" ht="15.75" customHeight="1">
      <c r="A39" s="31"/>
      <c r="B39" s="31"/>
      <c r="C39" s="31"/>
      <c r="D39" s="31"/>
      <c r="E39" s="31"/>
      <c r="F39" s="31"/>
      <c r="G39" s="31"/>
      <c r="H39" s="31"/>
      <c r="I39" s="31"/>
      <c r="J39" s="31"/>
      <c r="K39" s="31"/>
      <c r="L39" s="31"/>
      <c r="M39" s="31"/>
      <c r="N39" s="31"/>
      <c r="O39" s="31"/>
      <c r="P39" s="31"/>
      <c r="Q39" s="31"/>
      <c r="R39" s="31"/>
      <c r="S39" s="31"/>
      <c r="T39" s="31"/>
      <c r="U39" s="31"/>
      <c r="V39" s="31"/>
      <c r="W39" s="31"/>
      <c r="X39" s="31"/>
      <c r="Y39" s="31"/>
      <c r="Z39" s="31"/>
    </row>
    <row r="40" ht="15.75" customHeight="1">
      <c r="A40" s="31"/>
      <c r="B40" s="31"/>
      <c r="C40" s="31"/>
      <c r="D40" s="31"/>
      <c r="E40" s="31"/>
      <c r="F40" s="31"/>
      <c r="G40" s="31"/>
      <c r="H40" s="31"/>
      <c r="I40" s="31"/>
      <c r="J40" s="31"/>
      <c r="K40" s="31"/>
      <c r="L40" s="31"/>
      <c r="M40" s="31"/>
      <c r="N40" s="31"/>
      <c r="O40" s="31"/>
      <c r="P40" s="31"/>
      <c r="Q40" s="31"/>
      <c r="R40" s="31"/>
      <c r="S40" s="31"/>
      <c r="T40" s="31"/>
      <c r="U40" s="31"/>
      <c r="V40" s="31"/>
      <c r="W40" s="31"/>
      <c r="X40" s="31"/>
      <c r="Y40" s="31"/>
      <c r="Z40" s="31"/>
    </row>
    <row r="41" ht="15.75" customHeight="1">
      <c r="A41" s="31"/>
      <c r="B41" s="31"/>
      <c r="C41" s="31"/>
      <c r="D41" s="31"/>
      <c r="E41" s="31"/>
      <c r="F41" s="31"/>
      <c r="G41" s="31"/>
      <c r="H41" s="31"/>
      <c r="I41" s="31"/>
      <c r="J41" s="31"/>
      <c r="K41" s="31"/>
      <c r="L41" s="31"/>
      <c r="M41" s="31"/>
      <c r="N41" s="31"/>
      <c r="O41" s="31"/>
      <c r="P41" s="31"/>
      <c r="Q41" s="31"/>
      <c r="R41" s="31"/>
      <c r="S41" s="31"/>
      <c r="T41" s="31"/>
      <c r="U41" s="31"/>
      <c r="V41" s="31"/>
      <c r="W41" s="31"/>
      <c r="X41" s="31"/>
      <c r="Y41" s="31"/>
      <c r="Z41" s="31"/>
    </row>
    <row r="42" ht="15.75" customHeight="1">
      <c r="A42" s="31"/>
      <c r="B42" s="31"/>
      <c r="C42" s="31"/>
      <c r="D42" s="31"/>
      <c r="E42" s="31"/>
      <c r="F42" s="31"/>
      <c r="G42" s="31"/>
      <c r="H42" s="31"/>
      <c r="I42" s="31"/>
      <c r="J42" s="31"/>
      <c r="K42" s="31"/>
      <c r="L42" s="31"/>
      <c r="M42" s="31"/>
      <c r="N42" s="31"/>
      <c r="O42" s="31"/>
      <c r="P42" s="31"/>
      <c r="Q42" s="31"/>
      <c r="R42" s="31"/>
      <c r="S42" s="31"/>
      <c r="T42" s="31"/>
      <c r="U42" s="31"/>
      <c r="V42" s="31"/>
      <c r="W42" s="31"/>
      <c r="X42" s="31"/>
      <c r="Y42" s="31"/>
      <c r="Z42" s="31"/>
    </row>
    <row r="43" ht="15.75" customHeight="1">
      <c r="A43" s="31"/>
      <c r="B43" s="31"/>
      <c r="C43" s="31"/>
      <c r="D43" s="31"/>
      <c r="E43" s="31"/>
      <c r="F43" s="31"/>
      <c r="G43" s="31"/>
      <c r="H43" s="31"/>
      <c r="I43" s="31"/>
      <c r="J43" s="31"/>
      <c r="K43" s="31"/>
      <c r="L43" s="31"/>
      <c r="M43" s="31"/>
      <c r="N43" s="31"/>
      <c r="O43" s="31"/>
      <c r="P43" s="31"/>
      <c r="Q43" s="31"/>
      <c r="R43" s="31"/>
      <c r="S43" s="31"/>
      <c r="T43" s="31"/>
      <c r="U43" s="31"/>
      <c r="V43" s="31"/>
      <c r="W43" s="31"/>
      <c r="X43" s="31"/>
      <c r="Y43" s="31"/>
      <c r="Z43" s="31"/>
    </row>
    <row r="44" ht="15.75" customHeight="1">
      <c r="A44" s="31"/>
      <c r="B44" s="31"/>
      <c r="C44" s="31"/>
      <c r="D44" s="31"/>
      <c r="E44" s="31"/>
      <c r="F44" s="31"/>
      <c r="G44" s="31"/>
      <c r="H44" s="31"/>
      <c r="I44" s="31"/>
      <c r="J44" s="31"/>
      <c r="K44" s="31"/>
      <c r="L44" s="31"/>
      <c r="M44" s="31"/>
      <c r="N44" s="31"/>
      <c r="O44" s="31"/>
      <c r="P44" s="31"/>
      <c r="Q44" s="31"/>
      <c r="R44" s="31"/>
      <c r="S44" s="31"/>
      <c r="T44" s="31"/>
      <c r="U44" s="31"/>
      <c r="V44" s="31"/>
      <c r="W44" s="31"/>
      <c r="X44" s="31"/>
      <c r="Y44" s="31"/>
      <c r="Z44" s="31"/>
    </row>
    <row r="45" ht="15.75" customHeight="1">
      <c r="A45" s="31"/>
      <c r="B45" s="31"/>
      <c r="C45" s="31"/>
      <c r="D45" s="31"/>
      <c r="E45" s="31"/>
      <c r="F45" s="31"/>
      <c r="G45" s="31"/>
      <c r="H45" s="31"/>
      <c r="I45" s="31"/>
      <c r="J45" s="31"/>
      <c r="K45" s="31"/>
      <c r="L45" s="31"/>
      <c r="M45" s="31"/>
      <c r="N45" s="31"/>
      <c r="O45" s="31"/>
      <c r="P45" s="31"/>
      <c r="Q45" s="31"/>
      <c r="R45" s="31"/>
      <c r="S45" s="31"/>
      <c r="T45" s="31"/>
      <c r="U45" s="31"/>
      <c r="V45" s="31"/>
      <c r="W45" s="31"/>
      <c r="X45" s="31"/>
      <c r="Y45" s="31"/>
      <c r="Z45" s="31"/>
    </row>
    <row r="46" ht="15.75" customHeight="1">
      <c r="A46" s="31"/>
      <c r="B46" s="31"/>
      <c r="C46" s="31"/>
      <c r="D46" s="31"/>
      <c r="E46" s="31"/>
      <c r="F46" s="31"/>
      <c r="G46" s="31"/>
      <c r="H46" s="31"/>
      <c r="I46" s="31"/>
      <c r="J46" s="31"/>
      <c r="K46" s="31"/>
      <c r="L46" s="31"/>
      <c r="M46" s="31"/>
      <c r="N46" s="31"/>
      <c r="O46" s="31"/>
      <c r="P46" s="31"/>
      <c r="Q46" s="31"/>
      <c r="R46" s="31"/>
      <c r="S46" s="31"/>
      <c r="T46" s="31"/>
      <c r="U46" s="31"/>
      <c r="V46" s="31"/>
      <c r="W46" s="31"/>
      <c r="X46" s="31"/>
      <c r="Y46" s="31"/>
      <c r="Z46" s="31"/>
    </row>
    <row r="47" ht="15.75" customHeight="1">
      <c r="A47" s="31"/>
      <c r="B47" s="31"/>
      <c r="C47" s="31"/>
      <c r="D47" s="31"/>
      <c r="E47" s="31"/>
      <c r="F47" s="31"/>
      <c r="G47" s="31"/>
      <c r="H47" s="31"/>
      <c r="I47" s="31"/>
      <c r="J47" s="31"/>
      <c r="K47" s="31"/>
      <c r="L47" s="31"/>
      <c r="M47" s="31"/>
      <c r="N47" s="31"/>
      <c r="O47" s="31"/>
      <c r="P47" s="31"/>
      <c r="Q47" s="31"/>
      <c r="R47" s="31"/>
      <c r="S47" s="31"/>
      <c r="T47" s="31"/>
      <c r="U47" s="31"/>
      <c r="V47" s="31"/>
      <c r="W47" s="31"/>
      <c r="X47" s="31"/>
      <c r="Y47" s="31"/>
      <c r="Z47" s="31"/>
    </row>
    <row r="48" ht="15.75" customHeight="1">
      <c r="A48" s="31"/>
      <c r="B48" s="31"/>
      <c r="C48" s="31"/>
      <c r="D48" s="31"/>
      <c r="E48" s="31"/>
      <c r="F48" s="31"/>
      <c r="G48" s="31"/>
      <c r="H48" s="31"/>
      <c r="I48" s="31"/>
      <c r="J48" s="31"/>
      <c r="K48" s="31"/>
      <c r="L48" s="31"/>
      <c r="M48" s="31"/>
      <c r="N48" s="31"/>
      <c r="O48" s="31"/>
      <c r="P48" s="31"/>
      <c r="Q48" s="31"/>
      <c r="R48" s="31"/>
      <c r="S48" s="31"/>
      <c r="T48" s="31"/>
      <c r="U48" s="31"/>
      <c r="V48" s="31"/>
      <c r="W48" s="31"/>
      <c r="X48" s="31"/>
      <c r="Y48" s="31"/>
      <c r="Z48" s="31"/>
    </row>
    <row r="49" ht="15.75" customHeight="1">
      <c r="A49" s="31"/>
      <c r="B49" s="31"/>
      <c r="C49" s="31"/>
      <c r="D49" s="31"/>
      <c r="E49" s="31"/>
      <c r="F49" s="31"/>
      <c r="G49" s="31"/>
      <c r="H49" s="31"/>
      <c r="I49" s="31"/>
      <c r="J49" s="31"/>
      <c r="K49" s="31"/>
      <c r="L49" s="31"/>
      <c r="M49" s="31"/>
      <c r="N49" s="31"/>
      <c r="O49" s="31"/>
      <c r="P49" s="31"/>
      <c r="Q49" s="31"/>
      <c r="R49" s="31"/>
      <c r="S49" s="31"/>
      <c r="T49" s="31"/>
      <c r="U49" s="31"/>
      <c r="V49" s="31"/>
      <c r="W49" s="31"/>
      <c r="X49" s="31"/>
      <c r="Y49" s="31"/>
      <c r="Z49" s="31"/>
    </row>
    <row r="50" ht="15.75" customHeight="1">
      <c r="A50" s="31"/>
      <c r="B50" s="31"/>
      <c r="C50" s="31"/>
      <c r="D50" s="31"/>
      <c r="E50" s="31"/>
      <c r="F50" s="31"/>
      <c r="G50" s="31"/>
      <c r="H50" s="31"/>
      <c r="I50" s="31"/>
      <c r="J50" s="31"/>
      <c r="K50" s="31"/>
      <c r="L50" s="31"/>
      <c r="M50" s="31"/>
      <c r="N50" s="31"/>
      <c r="O50" s="31"/>
      <c r="P50" s="31"/>
      <c r="Q50" s="31"/>
      <c r="R50" s="31"/>
      <c r="S50" s="31"/>
      <c r="T50" s="31"/>
      <c r="U50" s="31"/>
      <c r="V50" s="31"/>
      <c r="W50" s="31"/>
      <c r="X50" s="31"/>
      <c r="Y50" s="31"/>
      <c r="Z50" s="31"/>
    </row>
    <row r="51" ht="15.75" customHeight="1">
      <c r="A51" s="31"/>
      <c r="B51" s="31"/>
      <c r="C51" s="31"/>
      <c r="D51" s="31"/>
      <c r="E51" s="31"/>
      <c r="F51" s="31"/>
      <c r="G51" s="31"/>
      <c r="H51" s="31"/>
      <c r="I51" s="31"/>
      <c r="J51" s="31"/>
      <c r="K51" s="31"/>
      <c r="L51" s="31"/>
      <c r="M51" s="31"/>
      <c r="N51" s="31"/>
      <c r="O51" s="31"/>
      <c r="P51" s="31"/>
      <c r="Q51" s="31"/>
      <c r="R51" s="31"/>
      <c r="S51" s="31"/>
      <c r="T51" s="31"/>
      <c r="U51" s="31"/>
      <c r="V51" s="31"/>
      <c r="W51" s="31"/>
      <c r="X51" s="31"/>
      <c r="Y51" s="31"/>
      <c r="Z51" s="31"/>
    </row>
    <row r="52" ht="15.75" customHeight="1">
      <c r="A52" s="31"/>
      <c r="B52" s="31"/>
      <c r="C52" s="31"/>
      <c r="D52" s="31"/>
      <c r="E52" s="31"/>
      <c r="F52" s="31"/>
      <c r="G52" s="31"/>
      <c r="H52" s="31"/>
      <c r="I52" s="31"/>
      <c r="J52" s="31"/>
      <c r="K52" s="31"/>
      <c r="L52" s="31"/>
      <c r="M52" s="31"/>
      <c r="N52" s="31"/>
      <c r="O52" s="31"/>
      <c r="P52" s="31"/>
      <c r="Q52" s="31"/>
      <c r="R52" s="31"/>
      <c r="S52" s="31"/>
      <c r="T52" s="31"/>
      <c r="U52" s="31"/>
      <c r="V52" s="31"/>
      <c r="W52" s="31"/>
      <c r="X52" s="31"/>
      <c r="Y52" s="31"/>
      <c r="Z52" s="31"/>
    </row>
    <row r="53" ht="15.75" customHeight="1">
      <c r="A53" s="31"/>
      <c r="B53" s="31"/>
      <c r="C53" s="31"/>
      <c r="D53" s="31"/>
      <c r="E53" s="31"/>
      <c r="F53" s="31"/>
      <c r="G53" s="31"/>
      <c r="H53" s="31"/>
      <c r="I53" s="31"/>
      <c r="J53" s="31"/>
      <c r="K53" s="31"/>
      <c r="L53" s="31"/>
      <c r="M53" s="31"/>
      <c r="N53" s="31"/>
      <c r="O53" s="31"/>
      <c r="P53" s="31"/>
      <c r="Q53" s="31"/>
      <c r="R53" s="31"/>
      <c r="S53" s="31"/>
      <c r="T53" s="31"/>
      <c r="U53" s="31"/>
      <c r="V53" s="31"/>
      <c r="W53" s="31"/>
      <c r="X53" s="31"/>
      <c r="Y53" s="31"/>
      <c r="Z53" s="31"/>
    </row>
    <row r="54" ht="15.75" customHeight="1">
      <c r="A54" s="31"/>
      <c r="B54" s="31"/>
      <c r="C54" s="31"/>
      <c r="D54" s="31"/>
      <c r="E54" s="31"/>
      <c r="F54" s="31"/>
      <c r="G54" s="31"/>
      <c r="H54" s="31"/>
      <c r="I54" s="31"/>
      <c r="J54" s="31"/>
      <c r="K54" s="31"/>
      <c r="L54" s="31"/>
      <c r="M54" s="31"/>
      <c r="N54" s="31"/>
      <c r="O54" s="31"/>
      <c r="P54" s="31"/>
      <c r="Q54" s="31"/>
      <c r="R54" s="31"/>
      <c r="S54" s="31"/>
      <c r="T54" s="31"/>
      <c r="U54" s="31"/>
      <c r="V54" s="31"/>
      <c r="W54" s="31"/>
      <c r="X54" s="31"/>
      <c r="Y54" s="31"/>
      <c r="Z54" s="31"/>
    </row>
    <row r="55" ht="15.75" customHeight="1">
      <c r="A55" s="31"/>
      <c r="B55" s="31"/>
      <c r="C55" s="31"/>
      <c r="D55" s="31"/>
      <c r="E55" s="31"/>
      <c r="F55" s="31"/>
      <c r="G55" s="31"/>
      <c r="H55" s="31"/>
      <c r="I55" s="31"/>
      <c r="J55" s="31"/>
      <c r="K55" s="31"/>
      <c r="L55" s="31"/>
      <c r="M55" s="31"/>
      <c r="N55" s="31"/>
      <c r="O55" s="31"/>
      <c r="P55" s="31"/>
      <c r="Q55" s="31"/>
      <c r="R55" s="31"/>
      <c r="S55" s="31"/>
      <c r="T55" s="31"/>
      <c r="U55" s="31"/>
      <c r="V55" s="31"/>
      <c r="W55" s="31"/>
      <c r="X55" s="31"/>
      <c r="Y55" s="31"/>
      <c r="Z55" s="31"/>
    </row>
    <row r="56" ht="15.75" customHeight="1">
      <c r="A56" s="31"/>
      <c r="B56" s="31"/>
      <c r="C56" s="31"/>
      <c r="D56" s="31"/>
      <c r="E56" s="31"/>
      <c r="F56" s="31"/>
      <c r="G56" s="31"/>
      <c r="H56" s="31"/>
      <c r="I56" s="31"/>
      <c r="J56" s="31"/>
      <c r="K56" s="31"/>
      <c r="L56" s="31"/>
      <c r="M56" s="31"/>
      <c r="N56" s="31"/>
      <c r="O56" s="31"/>
      <c r="P56" s="31"/>
      <c r="Q56" s="31"/>
      <c r="R56" s="31"/>
      <c r="S56" s="31"/>
      <c r="T56" s="31"/>
      <c r="U56" s="31"/>
      <c r="V56" s="31"/>
      <c r="W56" s="31"/>
      <c r="X56" s="31"/>
      <c r="Y56" s="31"/>
      <c r="Z56" s="31"/>
    </row>
    <row r="57" ht="15.75" customHeight="1">
      <c r="A57" s="31"/>
      <c r="B57" s="31"/>
      <c r="C57" s="31"/>
      <c r="D57" s="31"/>
      <c r="E57" s="31"/>
      <c r="F57" s="31"/>
      <c r="G57" s="31"/>
      <c r="H57" s="31"/>
      <c r="I57" s="31"/>
      <c r="J57" s="31"/>
      <c r="K57" s="31"/>
      <c r="L57" s="31"/>
      <c r="M57" s="31"/>
      <c r="N57" s="31"/>
      <c r="O57" s="31"/>
      <c r="P57" s="31"/>
      <c r="Q57" s="31"/>
      <c r="R57" s="31"/>
      <c r="S57" s="31"/>
      <c r="T57" s="31"/>
      <c r="U57" s="31"/>
      <c r="V57" s="31"/>
      <c r="W57" s="31"/>
      <c r="X57" s="31"/>
      <c r="Y57" s="31"/>
      <c r="Z57" s="31"/>
    </row>
    <row r="58" ht="15.75" customHeight="1">
      <c r="A58" s="31"/>
      <c r="B58" s="31"/>
      <c r="C58" s="31"/>
      <c r="D58" s="31"/>
      <c r="E58" s="31"/>
      <c r="F58" s="31"/>
      <c r="G58" s="31"/>
      <c r="H58" s="31"/>
      <c r="I58" s="31"/>
      <c r="J58" s="31"/>
      <c r="K58" s="31"/>
      <c r="L58" s="31"/>
      <c r="M58" s="31"/>
      <c r="N58" s="31"/>
      <c r="O58" s="31"/>
      <c r="P58" s="31"/>
      <c r="Q58" s="31"/>
      <c r="R58" s="31"/>
      <c r="S58" s="31"/>
      <c r="T58" s="31"/>
      <c r="U58" s="31"/>
      <c r="V58" s="31"/>
      <c r="W58" s="31"/>
      <c r="X58" s="31"/>
      <c r="Y58" s="31"/>
      <c r="Z58" s="31"/>
    </row>
    <row r="59" ht="15.75" customHeight="1">
      <c r="A59" s="31"/>
      <c r="B59" s="31"/>
      <c r="C59" s="31"/>
      <c r="D59" s="31"/>
      <c r="E59" s="31"/>
      <c r="F59" s="31"/>
      <c r="G59" s="31"/>
      <c r="H59" s="31"/>
      <c r="I59" s="31"/>
      <c r="J59" s="31"/>
      <c r="K59" s="31"/>
      <c r="L59" s="31"/>
      <c r="M59" s="31"/>
      <c r="N59" s="31"/>
      <c r="O59" s="31"/>
      <c r="P59" s="31"/>
      <c r="Q59" s="31"/>
      <c r="R59" s="31"/>
      <c r="S59" s="31"/>
      <c r="T59" s="31"/>
      <c r="U59" s="31"/>
      <c r="V59" s="31"/>
      <c r="W59" s="31"/>
      <c r="X59" s="31"/>
      <c r="Y59" s="31"/>
      <c r="Z59" s="31"/>
    </row>
    <row r="60" ht="15.75" customHeight="1">
      <c r="A60" s="31"/>
      <c r="B60" s="31"/>
      <c r="C60" s="31"/>
      <c r="D60" s="31"/>
      <c r="E60" s="31"/>
      <c r="F60" s="31"/>
      <c r="G60" s="31"/>
      <c r="H60" s="31"/>
      <c r="I60" s="31"/>
      <c r="J60" s="31"/>
      <c r="K60" s="31"/>
      <c r="L60" s="31"/>
      <c r="M60" s="31"/>
      <c r="N60" s="31"/>
      <c r="O60" s="31"/>
      <c r="P60" s="31"/>
      <c r="Q60" s="31"/>
      <c r="R60" s="31"/>
      <c r="S60" s="31"/>
      <c r="T60" s="31"/>
      <c r="U60" s="31"/>
      <c r="V60" s="31"/>
      <c r="W60" s="31"/>
      <c r="X60" s="31"/>
      <c r="Y60" s="31"/>
      <c r="Z60" s="31"/>
    </row>
    <row r="61" ht="15.75" customHeight="1">
      <c r="A61" s="31"/>
      <c r="B61" s="31"/>
      <c r="C61" s="31"/>
      <c r="D61" s="31"/>
      <c r="E61" s="31"/>
      <c r="F61" s="31"/>
      <c r="G61" s="31"/>
      <c r="H61" s="31"/>
      <c r="I61" s="31"/>
      <c r="J61" s="31"/>
      <c r="K61" s="31"/>
      <c r="L61" s="31"/>
      <c r="M61" s="31"/>
      <c r="N61" s="31"/>
      <c r="O61" s="31"/>
      <c r="P61" s="31"/>
      <c r="Q61" s="31"/>
      <c r="R61" s="31"/>
      <c r="S61" s="31"/>
      <c r="T61" s="31"/>
      <c r="U61" s="31"/>
      <c r="V61" s="31"/>
      <c r="W61" s="31"/>
      <c r="X61" s="31"/>
      <c r="Y61" s="31"/>
      <c r="Z61" s="31"/>
    </row>
    <row r="62" ht="15.75" customHeight="1">
      <c r="A62" s="31"/>
      <c r="B62" s="31"/>
      <c r="C62" s="31"/>
      <c r="D62" s="31"/>
      <c r="E62" s="31"/>
      <c r="F62" s="31"/>
      <c r="G62" s="31"/>
      <c r="H62" s="31"/>
      <c r="I62" s="31"/>
      <c r="J62" s="31"/>
      <c r="K62" s="31"/>
      <c r="L62" s="31"/>
      <c r="M62" s="31"/>
      <c r="N62" s="31"/>
      <c r="O62" s="31"/>
      <c r="P62" s="31"/>
      <c r="Q62" s="31"/>
      <c r="R62" s="31"/>
      <c r="S62" s="31"/>
      <c r="T62" s="31"/>
      <c r="U62" s="31"/>
      <c r="V62" s="31"/>
      <c r="W62" s="31"/>
      <c r="X62" s="31"/>
      <c r="Y62" s="31"/>
      <c r="Z62" s="31"/>
    </row>
    <row r="63" ht="15.75" customHeight="1">
      <c r="A63" s="31"/>
      <c r="B63" s="31"/>
      <c r="C63" s="31"/>
      <c r="D63" s="31"/>
      <c r="E63" s="31"/>
      <c r="F63" s="31"/>
      <c r="G63" s="31"/>
      <c r="H63" s="31"/>
      <c r="I63" s="31"/>
      <c r="J63" s="31"/>
      <c r="K63" s="31"/>
      <c r="L63" s="31"/>
      <c r="M63" s="31"/>
      <c r="N63" s="31"/>
      <c r="O63" s="31"/>
      <c r="P63" s="31"/>
      <c r="Q63" s="31"/>
      <c r="R63" s="31"/>
      <c r="S63" s="31"/>
      <c r="T63" s="31"/>
      <c r="U63" s="31"/>
      <c r="V63" s="31"/>
      <c r="W63" s="31"/>
      <c r="X63" s="31"/>
      <c r="Y63" s="31"/>
      <c r="Z63" s="31"/>
    </row>
    <row r="64" ht="15.75" customHeight="1">
      <c r="A64" s="31"/>
      <c r="B64" s="31"/>
      <c r="C64" s="31"/>
      <c r="D64" s="31"/>
      <c r="E64" s="31"/>
      <c r="F64" s="31"/>
      <c r="G64" s="31"/>
      <c r="H64" s="31"/>
      <c r="I64" s="31"/>
      <c r="J64" s="31"/>
      <c r="K64" s="31"/>
      <c r="L64" s="31"/>
      <c r="M64" s="31"/>
      <c r="N64" s="31"/>
      <c r="O64" s="31"/>
      <c r="P64" s="31"/>
      <c r="Q64" s="31"/>
      <c r="R64" s="31"/>
      <c r="S64" s="31"/>
      <c r="T64" s="31"/>
      <c r="U64" s="31"/>
      <c r="V64" s="31"/>
      <c r="W64" s="31"/>
      <c r="X64" s="31"/>
      <c r="Y64" s="31"/>
      <c r="Z64" s="31"/>
    </row>
    <row r="65" ht="15.75" customHeight="1">
      <c r="A65" s="31"/>
      <c r="B65" s="31"/>
      <c r="C65" s="31"/>
      <c r="D65" s="31"/>
      <c r="E65" s="31"/>
      <c r="F65" s="31"/>
      <c r="G65" s="31"/>
      <c r="H65" s="31"/>
      <c r="I65" s="31"/>
      <c r="J65" s="31"/>
      <c r="K65" s="31"/>
      <c r="L65" s="31"/>
      <c r="M65" s="31"/>
      <c r="N65" s="31"/>
      <c r="O65" s="31"/>
      <c r="P65" s="31"/>
      <c r="Q65" s="31"/>
      <c r="R65" s="31"/>
      <c r="S65" s="31"/>
      <c r="T65" s="31"/>
      <c r="U65" s="31"/>
      <c r="V65" s="31"/>
      <c r="W65" s="31"/>
      <c r="X65" s="31"/>
      <c r="Y65" s="31"/>
      <c r="Z65" s="31"/>
    </row>
    <row r="66" ht="15.75" customHeight="1">
      <c r="A66" s="31"/>
      <c r="B66" s="31"/>
      <c r="C66" s="31"/>
      <c r="D66" s="31"/>
      <c r="E66" s="31"/>
      <c r="F66" s="31"/>
      <c r="G66" s="31"/>
      <c r="H66" s="31"/>
      <c r="I66" s="31"/>
      <c r="J66" s="31"/>
      <c r="K66" s="31"/>
      <c r="L66" s="31"/>
      <c r="M66" s="31"/>
      <c r="N66" s="31"/>
      <c r="O66" s="31"/>
      <c r="P66" s="31"/>
      <c r="Q66" s="31"/>
      <c r="R66" s="31"/>
      <c r="S66" s="31"/>
      <c r="T66" s="31"/>
      <c r="U66" s="31"/>
      <c r="V66" s="31"/>
      <c r="W66" s="31"/>
      <c r="X66" s="31"/>
      <c r="Y66" s="31"/>
      <c r="Z66" s="31"/>
    </row>
    <row r="67" ht="15.75" customHeight="1">
      <c r="A67" s="31"/>
      <c r="B67" s="31"/>
      <c r="C67" s="31"/>
      <c r="D67" s="31"/>
      <c r="E67" s="31"/>
      <c r="F67" s="31"/>
      <c r="G67" s="31"/>
      <c r="H67" s="31"/>
      <c r="I67" s="31"/>
      <c r="J67" s="31"/>
      <c r="K67" s="31"/>
      <c r="L67" s="31"/>
      <c r="M67" s="31"/>
      <c r="N67" s="31"/>
      <c r="O67" s="31"/>
      <c r="P67" s="31"/>
      <c r="Q67" s="31"/>
      <c r="R67" s="31"/>
      <c r="S67" s="31"/>
      <c r="T67" s="31"/>
      <c r="U67" s="31"/>
      <c r="V67" s="31"/>
      <c r="W67" s="31"/>
      <c r="X67" s="31"/>
      <c r="Y67" s="31"/>
      <c r="Z67" s="31"/>
    </row>
    <row r="68" ht="15.75" customHeight="1">
      <c r="A68" s="31"/>
      <c r="B68" s="31"/>
      <c r="C68" s="31"/>
      <c r="D68" s="31"/>
      <c r="E68" s="31"/>
      <c r="F68" s="31"/>
      <c r="G68" s="31"/>
      <c r="H68" s="31"/>
      <c r="I68" s="31"/>
      <c r="J68" s="31"/>
      <c r="K68" s="31"/>
      <c r="L68" s="31"/>
      <c r="M68" s="31"/>
      <c r="N68" s="31"/>
      <c r="O68" s="31"/>
      <c r="P68" s="31"/>
      <c r="Q68" s="31"/>
      <c r="R68" s="31"/>
      <c r="S68" s="31"/>
      <c r="T68" s="31"/>
      <c r="U68" s="31"/>
      <c r="V68" s="31"/>
      <c r="W68" s="31"/>
      <c r="X68" s="31"/>
      <c r="Y68" s="31"/>
      <c r="Z68" s="31"/>
    </row>
    <row r="69" ht="15.75" customHeight="1">
      <c r="A69" s="31"/>
      <c r="B69" s="31"/>
      <c r="C69" s="31"/>
      <c r="D69" s="31"/>
      <c r="E69" s="31"/>
      <c r="F69" s="31"/>
      <c r="G69" s="31"/>
      <c r="H69" s="31"/>
      <c r="I69" s="31"/>
      <c r="J69" s="31"/>
      <c r="K69" s="31"/>
      <c r="L69" s="31"/>
      <c r="M69" s="31"/>
      <c r="N69" s="31"/>
      <c r="O69" s="31"/>
      <c r="P69" s="31"/>
      <c r="Q69" s="31"/>
      <c r="R69" s="31"/>
      <c r="S69" s="31"/>
      <c r="T69" s="31"/>
      <c r="U69" s="31"/>
      <c r="V69" s="31"/>
      <c r="W69" s="31"/>
      <c r="X69" s="31"/>
      <c r="Y69" s="31"/>
      <c r="Z69" s="31"/>
    </row>
    <row r="70" ht="15.75" customHeight="1">
      <c r="A70" s="31"/>
      <c r="B70" s="31"/>
      <c r="C70" s="31"/>
      <c r="D70" s="31"/>
      <c r="E70" s="31"/>
      <c r="F70" s="31"/>
      <c r="G70" s="31"/>
      <c r="H70" s="31"/>
      <c r="I70" s="31"/>
      <c r="J70" s="31"/>
      <c r="K70" s="31"/>
      <c r="L70" s="31"/>
      <c r="M70" s="31"/>
      <c r="N70" s="31"/>
      <c r="O70" s="31"/>
      <c r="P70" s="31"/>
      <c r="Q70" s="31"/>
      <c r="R70" s="31"/>
      <c r="S70" s="31"/>
      <c r="T70" s="31"/>
      <c r="U70" s="31"/>
      <c r="V70" s="31"/>
      <c r="W70" s="31"/>
      <c r="X70" s="31"/>
      <c r="Y70" s="31"/>
      <c r="Z70" s="31"/>
    </row>
    <row r="71" ht="15.75" customHeight="1">
      <c r="A71" s="31"/>
      <c r="B71" s="31"/>
      <c r="C71" s="31"/>
      <c r="D71" s="31"/>
      <c r="E71" s="31"/>
      <c r="F71" s="31"/>
      <c r="G71" s="31"/>
      <c r="H71" s="31"/>
      <c r="I71" s="31"/>
      <c r="J71" s="31"/>
      <c r="K71" s="31"/>
      <c r="L71" s="31"/>
      <c r="M71" s="31"/>
      <c r="N71" s="31"/>
      <c r="O71" s="31"/>
      <c r="P71" s="31"/>
      <c r="Q71" s="31"/>
      <c r="R71" s="31"/>
      <c r="S71" s="31"/>
      <c r="T71" s="31"/>
      <c r="U71" s="31"/>
      <c r="V71" s="31"/>
      <c r="W71" s="31"/>
      <c r="X71" s="31"/>
      <c r="Y71" s="31"/>
      <c r="Z71" s="31"/>
    </row>
    <row r="72" ht="15.75" customHeight="1">
      <c r="A72" s="31"/>
      <c r="B72" s="31"/>
      <c r="C72" s="31"/>
      <c r="D72" s="31"/>
      <c r="E72" s="31"/>
      <c r="F72" s="31"/>
      <c r="G72" s="31"/>
      <c r="H72" s="31"/>
      <c r="I72" s="31"/>
      <c r="J72" s="31"/>
      <c r="K72" s="31"/>
      <c r="L72" s="31"/>
      <c r="M72" s="31"/>
      <c r="N72" s="31"/>
      <c r="O72" s="31"/>
      <c r="P72" s="31"/>
      <c r="Q72" s="31"/>
      <c r="R72" s="31"/>
      <c r="S72" s="31"/>
      <c r="T72" s="31"/>
      <c r="U72" s="31"/>
      <c r="V72" s="31"/>
      <c r="W72" s="31"/>
      <c r="X72" s="31"/>
      <c r="Y72" s="31"/>
      <c r="Z72" s="31"/>
    </row>
    <row r="73" ht="15.75" customHeight="1">
      <c r="A73" s="31"/>
      <c r="B73" s="31"/>
      <c r="C73" s="31"/>
      <c r="D73" s="31"/>
      <c r="E73" s="31"/>
      <c r="F73" s="31"/>
      <c r="G73" s="31"/>
      <c r="H73" s="31"/>
      <c r="I73" s="31"/>
      <c r="J73" s="31"/>
      <c r="K73" s="31"/>
      <c r="L73" s="31"/>
      <c r="M73" s="31"/>
      <c r="N73" s="31"/>
      <c r="O73" s="31"/>
      <c r="P73" s="31"/>
      <c r="Q73" s="31"/>
      <c r="R73" s="31"/>
      <c r="S73" s="31"/>
      <c r="T73" s="31"/>
      <c r="U73" s="31"/>
      <c r="V73" s="31"/>
      <c r="W73" s="31"/>
      <c r="X73" s="31"/>
      <c r="Y73" s="31"/>
      <c r="Z73" s="31"/>
    </row>
    <row r="74" ht="15.75" customHeight="1">
      <c r="A74" s="31"/>
      <c r="B74" s="31"/>
      <c r="C74" s="31"/>
      <c r="D74" s="31"/>
      <c r="E74" s="31"/>
      <c r="F74" s="31"/>
      <c r="G74" s="31"/>
      <c r="H74" s="31"/>
      <c r="I74" s="31"/>
      <c r="J74" s="31"/>
      <c r="K74" s="31"/>
      <c r="L74" s="31"/>
      <c r="M74" s="31"/>
      <c r="N74" s="31"/>
      <c r="O74" s="31"/>
      <c r="P74" s="31"/>
      <c r="Q74" s="31"/>
      <c r="R74" s="31"/>
      <c r="S74" s="31"/>
      <c r="T74" s="31"/>
      <c r="U74" s="31"/>
      <c r="V74" s="31"/>
      <c r="W74" s="31"/>
      <c r="X74" s="31"/>
      <c r="Y74" s="31"/>
      <c r="Z74" s="31"/>
    </row>
    <row r="75" ht="15.75" customHeight="1">
      <c r="A75" s="31"/>
      <c r="B75" s="31"/>
      <c r="C75" s="31"/>
      <c r="D75" s="31"/>
      <c r="E75" s="31"/>
      <c r="F75" s="31"/>
      <c r="G75" s="31"/>
      <c r="H75" s="31"/>
      <c r="I75" s="31"/>
      <c r="J75" s="31"/>
      <c r="K75" s="31"/>
      <c r="L75" s="31"/>
      <c r="M75" s="31"/>
      <c r="N75" s="31"/>
      <c r="O75" s="31"/>
      <c r="P75" s="31"/>
      <c r="Q75" s="31"/>
      <c r="R75" s="31"/>
      <c r="S75" s="31"/>
      <c r="T75" s="31"/>
      <c r="U75" s="31"/>
      <c r="V75" s="31"/>
      <c r="W75" s="31"/>
      <c r="X75" s="31"/>
      <c r="Y75" s="31"/>
      <c r="Z75" s="31"/>
    </row>
    <row r="76" ht="15.75" customHeight="1">
      <c r="A76" s="31"/>
      <c r="B76" s="31"/>
      <c r="C76" s="31"/>
      <c r="D76" s="31"/>
      <c r="E76" s="31"/>
      <c r="F76" s="31"/>
      <c r="G76" s="31"/>
      <c r="H76" s="31"/>
      <c r="I76" s="31"/>
      <c r="J76" s="31"/>
      <c r="K76" s="31"/>
      <c r="L76" s="31"/>
      <c r="M76" s="31"/>
      <c r="N76" s="31"/>
      <c r="O76" s="31"/>
      <c r="P76" s="31"/>
      <c r="Q76" s="31"/>
      <c r="R76" s="31"/>
      <c r="S76" s="31"/>
      <c r="T76" s="31"/>
      <c r="U76" s="31"/>
      <c r="V76" s="31"/>
      <c r="W76" s="31"/>
      <c r="X76" s="31"/>
      <c r="Y76" s="31"/>
      <c r="Z76" s="31"/>
    </row>
    <row r="77" ht="15.75" customHeight="1">
      <c r="A77" s="31"/>
      <c r="B77" s="31"/>
      <c r="C77" s="31"/>
      <c r="D77" s="31"/>
      <c r="E77" s="31"/>
      <c r="F77" s="31"/>
      <c r="G77" s="31"/>
      <c r="H77" s="31"/>
      <c r="I77" s="31"/>
      <c r="J77" s="31"/>
      <c r="K77" s="31"/>
      <c r="L77" s="31"/>
      <c r="M77" s="31"/>
      <c r="N77" s="31"/>
      <c r="O77" s="31"/>
      <c r="P77" s="31"/>
      <c r="Q77" s="31"/>
      <c r="R77" s="31"/>
      <c r="S77" s="31"/>
      <c r="T77" s="31"/>
      <c r="U77" s="31"/>
      <c r="V77" s="31"/>
      <c r="W77" s="31"/>
      <c r="X77" s="31"/>
      <c r="Y77" s="31"/>
      <c r="Z77" s="31"/>
    </row>
    <row r="78" ht="15.75" customHeight="1">
      <c r="A78" s="31"/>
      <c r="B78" s="31"/>
      <c r="C78" s="31"/>
      <c r="D78" s="31"/>
      <c r="E78" s="31"/>
      <c r="F78" s="31"/>
      <c r="G78" s="31"/>
      <c r="H78" s="31"/>
      <c r="I78" s="31"/>
      <c r="J78" s="31"/>
      <c r="K78" s="31"/>
      <c r="L78" s="31"/>
      <c r="M78" s="31"/>
      <c r="N78" s="31"/>
      <c r="O78" s="31"/>
      <c r="P78" s="31"/>
      <c r="Q78" s="31"/>
      <c r="R78" s="31"/>
      <c r="S78" s="31"/>
      <c r="T78" s="31"/>
      <c r="U78" s="31"/>
      <c r="V78" s="31"/>
      <c r="W78" s="31"/>
      <c r="X78" s="31"/>
      <c r="Y78" s="31"/>
      <c r="Z78" s="31"/>
    </row>
    <row r="79" ht="15.75" customHeight="1">
      <c r="A79" s="31"/>
      <c r="B79" s="31"/>
      <c r="C79" s="31"/>
      <c r="D79" s="31"/>
      <c r="E79" s="31"/>
      <c r="F79" s="31"/>
      <c r="G79" s="31"/>
      <c r="H79" s="31"/>
      <c r="I79" s="31"/>
      <c r="J79" s="31"/>
      <c r="K79" s="31"/>
      <c r="L79" s="31"/>
      <c r="M79" s="31"/>
      <c r="N79" s="31"/>
      <c r="O79" s="31"/>
      <c r="P79" s="31"/>
      <c r="Q79" s="31"/>
      <c r="R79" s="31"/>
      <c r="S79" s="31"/>
      <c r="T79" s="31"/>
      <c r="U79" s="31"/>
      <c r="V79" s="31"/>
      <c r="W79" s="31"/>
      <c r="X79" s="31"/>
      <c r="Y79" s="31"/>
      <c r="Z79" s="31"/>
    </row>
    <row r="80" ht="15.75" customHeight="1">
      <c r="A80" s="31"/>
      <c r="B80" s="31"/>
      <c r="C80" s="31"/>
      <c r="D80" s="31"/>
      <c r="E80" s="31"/>
      <c r="F80" s="31"/>
      <c r="G80" s="31"/>
      <c r="H80" s="31"/>
      <c r="I80" s="31"/>
      <c r="J80" s="31"/>
      <c r="K80" s="31"/>
      <c r="L80" s="31"/>
      <c r="M80" s="31"/>
      <c r="N80" s="31"/>
      <c r="O80" s="31"/>
      <c r="P80" s="31"/>
      <c r="Q80" s="31"/>
      <c r="R80" s="31"/>
      <c r="S80" s="31"/>
      <c r="T80" s="31"/>
      <c r="U80" s="31"/>
      <c r="V80" s="31"/>
      <c r="W80" s="31"/>
      <c r="X80" s="31"/>
      <c r="Y80" s="31"/>
      <c r="Z80" s="31"/>
    </row>
    <row r="81" ht="15.75" customHeight="1">
      <c r="A81" s="31"/>
      <c r="B81" s="31"/>
      <c r="C81" s="31"/>
      <c r="D81" s="31"/>
      <c r="E81" s="31"/>
      <c r="F81" s="31"/>
      <c r="G81" s="31"/>
      <c r="H81" s="31"/>
      <c r="I81" s="31"/>
      <c r="J81" s="31"/>
      <c r="K81" s="31"/>
      <c r="L81" s="31"/>
      <c r="M81" s="31"/>
      <c r="N81" s="31"/>
      <c r="O81" s="31"/>
      <c r="P81" s="31"/>
      <c r="Q81" s="31"/>
      <c r="R81" s="31"/>
      <c r="S81" s="31"/>
      <c r="T81" s="31"/>
      <c r="U81" s="31"/>
      <c r="V81" s="31"/>
      <c r="W81" s="31"/>
      <c r="X81" s="31"/>
      <c r="Y81" s="31"/>
      <c r="Z81" s="31"/>
    </row>
    <row r="82" ht="15.75" customHeight="1">
      <c r="A82" s="31"/>
      <c r="B82" s="31"/>
      <c r="C82" s="31"/>
      <c r="D82" s="31"/>
      <c r="E82" s="31"/>
      <c r="F82" s="31"/>
      <c r="G82" s="31"/>
      <c r="H82" s="31"/>
      <c r="I82" s="31"/>
      <c r="J82" s="31"/>
      <c r="K82" s="31"/>
      <c r="L82" s="31"/>
      <c r="M82" s="31"/>
      <c r="N82" s="31"/>
      <c r="O82" s="31"/>
      <c r="P82" s="31"/>
      <c r="Q82" s="31"/>
      <c r="R82" s="31"/>
      <c r="S82" s="31"/>
      <c r="T82" s="31"/>
      <c r="U82" s="31"/>
      <c r="V82" s="31"/>
      <c r="W82" s="31"/>
      <c r="X82" s="31"/>
      <c r="Y82" s="31"/>
      <c r="Z82" s="31"/>
    </row>
    <row r="83" ht="15.75" customHeight="1">
      <c r="A83" s="31"/>
      <c r="B83" s="31"/>
      <c r="C83" s="31"/>
      <c r="D83" s="31"/>
      <c r="E83" s="31"/>
      <c r="F83" s="31"/>
      <c r="G83" s="31"/>
      <c r="H83" s="31"/>
      <c r="I83" s="31"/>
      <c r="J83" s="31"/>
      <c r="K83" s="31"/>
      <c r="L83" s="31"/>
      <c r="M83" s="31"/>
      <c r="N83" s="31"/>
      <c r="O83" s="31"/>
      <c r="P83" s="31"/>
      <c r="Q83" s="31"/>
      <c r="R83" s="31"/>
      <c r="S83" s="31"/>
      <c r="T83" s="31"/>
      <c r="U83" s="31"/>
      <c r="V83" s="31"/>
      <c r="W83" s="31"/>
      <c r="X83" s="31"/>
      <c r="Y83" s="31"/>
      <c r="Z83" s="31"/>
    </row>
    <row r="84" ht="15.75" customHeight="1">
      <c r="A84" s="31"/>
      <c r="B84" s="31"/>
      <c r="C84" s="31"/>
      <c r="D84" s="31"/>
      <c r="E84" s="31"/>
      <c r="F84" s="31"/>
      <c r="G84" s="31"/>
      <c r="H84" s="31"/>
      <c r="I84" s="31"/>
      <c r="J84" s="31"/>
      <c r="K84" s="31"/>
      <c r="L84" s="31"/>
      <c r="M84" s="31"/>
      <c r="N84" s="31"/>
      <c r="O84" s="31"/>
      <c r="P84" s="31"/>
      <c r="Q84" s="31"/>
      <c r="R84" s="31"/>
      <c r="S84" s="31"/>
      <c r="T84" s="31"/>
      <c r="U84" s="31"/>
      <c r="V84" s="31"/>
      <c r="W84" s="31"/>
      <c r="X84" s="31"/>
      <c r="Y84" s="31"/>
      <c r="Z84" s="31"/>
    </row>
    <row r="85" ht="15.75" customHeight="1">
      <c r="A85" s="31"/>
      <c r="B85" s="31"/>
      <c r="C85" s="31"/>
      <c r="D85" s="31"/>
      <c r="E85" s="31"/>
      <c r="F85" s="31"/>
      <c r="G85" s="31"/>
      <c r="H85" s="31"/>
      <c r="I85" s="31"/>
      <c r="J85" s="31"/>
      <c r="K85" s="31"/>
      <c r="L85" s="31"/>
      <c r="M85" s="31"/>
      <c r="N85" s="31"/>
      <c r="O85" s="31"/>
      <c r="P85" s="31"/>
      <c r="Q85" s="31"/>
      <c r="R85" s="31"/>
      <c r="S85" s="31"/>
      <c r="T85" s="31"/>
      <c r="U85" s="31"/>
      <c r="V85" s="31"/>
      <c r="W85" s="31"/>
      <c r="X85" s="31"/>
      <c r="Y85" s="31"/>
      <c r="Z85" s="31"/>
    </row>
    <row r="86" ht="15.75" customHeight="1">
      <c r="A86" s="31"/>
      <c r="B86" s="31"/>
      <c r="C86" s="31"/>
      <c r="D86" s="31"/>
      <c r="E86" s="31"/>
      <c r="F86" s="31"/>
      <c r="G86" s="31"/>
      <c r="H86" s="31"/>
      <c r="I86" s="31"/>
      <c r="J86" s="31"/>
      <c r="K86" s="31"/>
      <c r="L86" s="31"/>
      <c r="M86" s="31"/>
      <c r="N86" s="31"/>
      <c r="O86" s="31"/>
      <c r="P86" s="31"/>
      <c r="Q86" s="31"/>
      <c r="R86" s="31"/>
      <c r="S86" s="31"/>
      <c r="T86" s="31"/>
      <c r="U86" s="31"/>
      <c r="V86" s="31"/>
      <c r="W86" s="31"/>
      <c r="X86" s="31"/>
      <c r="Y86" s="31"/>
      <c r="Z86" s="31"/>
    </row>
    <row r="87" ht="15.75" customHeight="1">
      <c r="A87" s="31"/>
      <c r="B87" s="31"/>
      <c r="C87" s="31"/>
      <c r="D87" s="31"/>
      <c r="E87" s="31"/>
      <c r="F87" s="31"/>
      <c r="G87" s="31"/>
      <c r="H87" s="31"/>
      <c r="I87" s="31"/>
      <c r="J87" s="31"/>
      <c r="K87" s="31"/>
      <c r="L87" s="31"/>
      <c r="M87" s="31"/>
      <c r="N87" s="31"/>
      <c r="O87" s="31"/>
      <c r="P87" s="31"/>
      <c r="Q87" s="31"/>
      <c r="R87" s="31"/>
      <c r="S87" s="31"/>
      <c r="T87" s="31"/>
      <c r="U87" s="31"/>
      <c r="V87" s="31"/>
      <c r="W87" s="31"/>
      <c r="X87" s="31"/>
      <c r="Y87" s="31"/>
      <c r="Z87" s="31"/>
    </row>
    <row r="88" ht="15.75" customHeight="1">
      <c r="A88" s="31"/>
      <c r="B88" s="31"/>
      <c r="C88" s="31"/>
      <c r="D88" s="31"/>
      <c r="E88" s="31"/>
      <c r="F88" s="31"/>
      <c r="G88" s="31"/>
      <c r="H88" s="31"/>
      <c r="I88" s="31"/>
      <c r="J88" s="31"/>
      <c r="K88" s="31"/>
      <c r="L88" s="31"/>
      <c r="M88" s="31"/>
      <c r="N88" s="31"/>
      <c r="O88" s="31"/>
      <c r="P88" s="31"/>
      <c r="Q88" s="31"/>
      <c r="R88" s="31"/>
      <c r="S88" s="31"/>
      <c r="T88" s="31"/>
      <c r="U88" s="31"/>
      <c r="V88" s="31"/>
      <c r="W88" s="31"/>
      <c r="X88" s="31"/>
      <c r="Y88" s="31"/>
      <c r="Z88" s="31"/>
    </row>
    <row r="89" ht="15.75" customHeight="1">
      <c r="A89" s="31"/>
      <c r="B89" s="31"/>
      <c r="C89" s="31"/>
      <c r="D89" s="31"/>
      <c r="E89" s="31"/>
      <c r="F89" s="31"/>
      <c r="G89" s="31"/>
      <c r="H89" s="31"/>
      <c r="I89" s="31"/>
      <c r="J89" s="31"/>
      <c r="K89" s="31"/>
      <c r="L89" s="31"/>
      <c r="M89" s="31"/>
      <c r="N89" s="31"/>
      <c r="O89" s="31"/>
      <c r="P89" s="31"/>
      <c r="Q89" s="31"/>
      <c r="R89" s="31"/>
      <c r="S89" s="31"/>
      <c r="T89" s="31"/>
      <c r="U89" s="31"/>
      <c r="V89" s="31"/>
      <c r="W89" s="31"/>
      <c r="X89" s="31"/>
      <c r="Y89" s="31"/>
      <c r="Z89" s="31"/>
    </row>
    <row r="90" ht="15.75" customHeight="1">
      <c r="A90" s="31"/>
      <c r="B90" s="31"/>
      <c r="C90" s="31"/>
      <c r="D90" s="31"/>
      <c r="E90" s="31"/>
      <c r="F90" s="31"/>
      <c r="G90" s="31"/>
      <c r="H90" s="31"/>
      <c r="I90" s="31"/>
      <c r="J90" s="31"/>
      <c r="K90" s="31"/>
      <c r="L90" s="31"/>
      <c r="M90" s="31"/>
      <c r="N90" s="31"/>
      <c r="O90" s="31"/>
      <c r="P90" s="31"/>
      <c r="Q90" s="31"/>
      <c r="R90" s="31"/>
      <c r="S90" s="31"/>
      <c r="T90" s="31"/>
      <c r="U90" s="31"/>
      <c r="V90" s="31"/>
      <c r="W90" s="31"/>
      <c r="X90" s="31"/>
      <c r="Y90" s="31"/>
      <c r="Z90" s="31"/>
    </row>
    <row r="91" ht="15.75" customHeight="1">
      <c r="A91" s="31"/>
      <c r="B91" s="31"/>
      <c r="C91" s="31"/>
      <c r="D91" s="31"/>
      <c r="E91" s="31"/>
      <c r="F91" s="31"/>
      <c r="G91" s="31"/>
      <c r="H91" s="31"/>
      <c r="I91" s="31"/>
      <c r="J91" s="31"/>
      <c r="K91" s="31"/>
      <c r="L91" s="31"/>
      <c r="M91" s="31"/>
      <c r="N91" s="31"/>
      <c r="O91" s="31"/>
      <c r="P91" s="31"/>
      <c r="Q91" s="31"/>
      <c r="R91" s="31"/>
      <c r="S91" s="31"/>
      <c r="T91" s="31"/>
      <c r="U91" s="31"/>
      <c r="V91" s="31"/>
      <c r="W91" s="31"/>
      <c r="X91" s="31"/>
      <c r="Y91" s="31"/>
      <c r="Z91" s="31"/>
    </row>
    <row r="92" ht="15.75" customHeight="1">
      <c r="A92" s="31"/>
      <c r="B92" s="31"/>
      <c r="C92" s="31"/>
      <c r="D92" s="31"/>
      <c r="E92" s="31"/>
      <c r="F92" s="31"/>
      <c r="G92" s="31"/>
      <c r="H92" s="31"/>
      <c r="I92" s="31"/>
      <c r="J92" s="31"/>
      <c r="K92" s="31"/>
      <c r="L92" s="31"/>
      <c r="M92" s="31"/>
      <c r="N92" s="31"/>
      <c r="O92" s="31"/>
      <c r="P92" s="31"/>
      <c r="Q92" s="31"/>
      <c r="R92" s="31"/>
      <c r="S92" s="31"/>
      <c r="T92" s="31"/>
      <c r="U92" s="31"/>
      <c r="V92" s="31"/>
      <c r="W92" s="31"/>
      <c r="X92" s="31"/>
      <c r="Y92" s="31"/>
      <c r="Z92" s="31"/>
    </row>
    <row r="93" ht="15.75" customHeight="1">
      <c r="A93" s="31"/>
      <c r="B93" s="31"/>
      <c r="C93" s="31"/>
      <c r="D93" s="31"/>
      <c r="E93" s="31"/>
      <c r="F93" s="31"/>
      <c r="G93" s="31"/>
      <c r="H93" s="31"/>
      <c r="I93" s="31"/>
      <c r="J93" s="31"/>
      <c r="K93" s="31"/>
      <c r="L93" s="31"/>
      <c r="M93" s="31"/>
      <c r="N93" s="31"/>
      <c r="O93" s="31"/>
      <c r="P93" s="31"/>
      <c r="Q93" s="31"/>
      <c r="R93" s="31"/>
      <c r="S93" s="31"/>
      <c r="T93" s="31"/>
      <c r="U93" s="31"/>
      <c r="V93" s="31"/>
      <c r="W93" s="31"/>
      <c r="X93" s="31"/>
      <c r="Y93" s="31"/>
      <c r="Z93" s="31"/>
    </row>
    <row r="94" ht="15.75" customHeight="1">
      <c r="A94" s="31"/>
      <c r="B94" s="31"/>
      <c r="C94" s="31"/>
      <c r="D94" s="31"/>
      <c r="E94" s="31"/>
      <c r="F94" s="31"/>
      <c r="G94" s="31"/>
      <c r="H94" s="31"/>
      <c r="I94" s="31"/>
      <c r="J94" s="31"/>
      <c r="K94" s="31"/>
      <c r="L94" s="31"/>
      <c r="M94" s="31"/>
      <c r="N94" s="31"/>
      <c r="O94" s="31"/>
      <c r="P94" s="31"/>
      <c r="Q94" s="31"/>
      <c r="R94" s="31"/>
      <c r="S94" s="31"/>
      <c r="T94" s="31"/>
      <c r="U94" s="31"/>
      <c r="V94" s="31"/>
      <c r="W94" s="31"/>
      <c r="X94" s="31"/>
      <c r="Y94" s="31"/>
      <c r="Z94" s="31"/>
    </row>
    <row r="95" ht="15.75" customHeight="1">
      <c r="A95" s="31"/>
      <c r="B95" s="31"/>
      <c r="C95" s="31"/>
      <c r="D95" s="31"/>
      <c r="E95" s="31"/>
      <c r="F95" s="31"/>
      <c r="G95" s="31"/>
      <c r="H95" s="31"/>
      <c r="I95" s="31"/>
      <c r="J95" s="31"/>
      <c r="K95" s="31"/>
      <c r="L95" s="31"/>
      <c r="M95" s="31"/>
      <c r="N95" s="31"/>
      <c r="O95" s="31"/>
      <c r="P95" s="31"/>
      <c r="Q95" s="31"/>
      <c r="R95" s="31"/>
      <c r="S95" s="31"/>
      <c r="T95" s="31"/>
      <c r="U95" s="31"/>
      <c r="V95" s="31"/>
      <c r="W95" s="31"/>
      <c r="X95" s="31"/>
      <c r="Y95" s="31"/>
      <c r="Z95" s="31"/>
    </row>
    <row r="96" ht="15.75" customHeight="1">
      <c r="A96" s="31"/>
      <c r="B96" s="31"/>
      <c r="C96" s="31"/>
      <c r="D96" s="31"/>
      <c r="E96" s="31"/>
      <c r="F96" s="31"/>
      <c r="G96" s="31"/>
      <c r="H96" s="31"/>
      <c r="I96" s="31"/>
      <c r="J96" s="31"/>
      <c r="K96" s="31"/>
      <c r="L96" s="31"/>
      <c r="M96" s="31"/>
      <c r="N96" s="31"/>
      <c r="O96" s="31"/>
      <c r="P96" s="31"/>
      <c r="Q96" s="31"/>
      <c r="R96" s="31"/>
      <c r="S96" s="31"/>
      <c r="T96" s="31"/>
      <c r="U96" s="31"/>
      <c r="V96" s="31"/>
      <c r="W96" s="31"/>
      <c r="X96" s="31"/>
      <c r="Y96" s="31"/>
      <c r="Z96" s="31"/>
    </row>
    <row r="97" ht="15.75" customHeight="1">
      <c r="A97" s="31"/>
      <c r="B97" s="31"/>
      <c r="C97" s="31"/>
      <c r="D97" s="31"/>
      <c r="E97" s="31"/>
      <c r="F97" s="31"/>
      <c r="G97" s="31"/>
      <c r="H97" s="31"/>
      <c r="I97" s="31"/>
      <c r="J97" s="31"/>
      <c r="K97" s="31"/>
      <c r="L97" s="31"/>
      <c r="M97" s="31"/>
      <c r="N97" s="31"/>
      <c r="O97" s="31"/>
      <c r="P97" s="31"/>
      <c r="Q97" s="31"/>
      <c r="R97" s="31"/>
      <c r="S97" s="31"/>
      <c r="T97" s="31"/>
      <c r="U97" s="31"/>
      <c r="V97" s="31"/>
      <c r="W97" s="31"/>
      <c r="X97" s="31"/>
      <c r="Y97" s="31"/>
      <c r="Z97" s="31"/>
    </row>
    <row r="98" ht="15.75" customHeight="1">
      <c r="A98" s="31"/>
      <c r="B98" s="31"/>
      <c r="C98" s="31"/>
      <c r="D98" s="31"/>
      <c r="E98" s="31"/>
      <c r="F98" s="31"/>
      <c r="G98" s="31"/>
      <c r="H98" s="31"/>
      <c r="I98" s="31"/>
      <c r="J98" s="31"/>
      <c r="K98" s="31"/>
      <c r="L98" s="31"/>
      <c r="M98" s="31"/>
      <c r="N98" s="31"/>
      <c r="O98" s="31"/>
      <c r="P98" s="31"/>
      <c r="Q98" s="31"/>
      <c r="R98" s="31"/>
      <c r="S98" s="31"/>
      <c r="T98" s="31"/>
      <c r="U98" s="31"/>
      <c r="V98" s="31"/>
      <c r="W98" s="31"/>
      <c r="X98" s="31"/>
      <c r="Y98" s="31"/>
      <c r="Z98" s="31"/>
    </row>
    <row r="99" ht="15.75" customHeight="1">
      <c r="A99" s="31"/>
      <c r="B99" s="31"/>
      <c r="C99" s="31"/>
      <c r="D99" s="31"/>
      <c r="E99" s="31"/>
      <c r="F99" s="31"/>
      <c r="G99" s="31"/>
      <c r="H99" s="31"/>
      <c r="I99" s="31"/>
      <c r="J99" s="31"/>
      <c r="K99" s="31"/>
      <c r="L99" s="31"/>
      <c r="M99" s="31"/>
      <c r="N99" s="31"/>
      <c r="O99" s="31"/>
      <c r="P99" s="31"/>
      <c r="Q99" s="31"/>
      <c r="R99" s="31"/>
      <c r="S99" s="31"/>
      <c r="T99" s="31"/>
      <c r="U99" s="31"/>
      <c r="V99" s="31"/>
      <c r="W99" s="31"/>
      <c r="X99" s="31"/>
      <c r="Y99" s="31"/>
      <c r="Z99" s="31"/>
    </row>
    <row r="100" ht="15.75" customHeight="1">
      <c r="A100" s="31"/>
      <c r="B100" s="31"/>
      <c r="C100" s="31"/>
      <c r="D100" s="31"/>
      <c r="E100" s="31"/>
      <c r="F100" s="31"/>
      <c r="G100" s="31"/>
      <c r="H100" s="31"/>
      <c r="I100" s="31"/>
      <c r="J100" s="31"/>
      <c r="K100" s="31"/>
      <c r="L100" s="31"/>
      <c r="M100" s="31"/>
      <c r="N100" s="31"/>
      <c r="O100" s="31"/>
      <c r="P100" s="31"/>
      <c r="Q100" s="31"/>
      <c r="R100" s="31"/>
      <c r="S100" s="31"/>
      <c r="T100" s="31"/>
      <c r="U100" s="31"/>
      <c r="V100" s="31"/>
      <c r="W100" s="31"/>
      <c r="X100" s="31"/>
      <c r="Y100" s="31"/>
      <c r="Z100" s="31"/>
    </row>
    <row r="101" ht="15.75" customHeight="1">
      <c r="A101" s="31"/>
      <c r="B101" s="31"/>
      <c r="C101" s="31"/>
      <c r="D101" s="31"/>
      <c r="E101" s="31"/>
      <c r="F101" s="31"/>
      <c r="G101" s="31"/>
      <c r="H101" s="31"/>
      <c r="I101" s="31"/>
      <c r="J101" s="31"/>
      <c r="K101" s="31"/>
      <c r="L101" s="31"/>
      <c r="M101" s="31"/>
      <c r="N101" s="31"/>
      <c r="O101" s="31"/>
      <c r="P101" s="31"/>
      <c r="Q101" s="31"/>
      <c r="R101" s="31"/>
      <c r="S101" s="31"/>
      <c r="T101" s="31"/>
      <c r="U101" s="31"/>
      <c r="V101" s="31"/>
      <c r="W101" s="31"/>
      <c r="X101" s="31"/>
      <c r="Y101" s="31"/>
      <c r="Z101" s="31"/>
    </row>
    <row r="102" ht="15.75" customHeight="1">
      <c r="A102" s="31"/>
      <c r="B102" s="31"/>
      <c r="C102" s="31"/>
      <c r="D102" s="31"/>
      <c r="E102" s="31"/>
      <c r="F102" s="31"/>
      <c r="G102" s="31"/>
      <c r="H102" s="31"/>
      <c r="I102" s="31"/>
      <c r="J102" s="31"/>
      <c r="K102" s="31"/>
      <c r="L102" s="31"/>
      <c r="M102" s="31"/>
      <c r="N102" s="31"/>
      <c r="O102" s="31"/>
      <c r="P102" s="31"/>
      <c r="Q102" s="31"/>
      <c r="R102" s="31"/>
      <c r="S102" s="31"/>
      <c r="T102" s="31"/>
      <c r="U102" s="31"/>
      <c r="V102" s="31"/>
      <c r="W102" s="31"/>
      <c r="X102" s="31"/>
      <c r="Y102" s="31"/>
      <c r="Z102" s="31"/>
    </row>
    <row r="103" ht="15.75" customHeight="1">
      <c r="A103" s="31"/>
      <c r="B103" s="31"/>
      <c r="C103" s="31"/>
      <c r="D103" s="31"/>
      <c r="E103" s="31"/>
      <c r="F103" s="31"/>
      <c r="G103" s="31"/>
      <c r="H103" s="31"/>
      <c r="I103" s="31"/>
      <c r="J103" s="31"/>
      <c r="K103" s="31"/>
      <c r="L103" s="31"/>
      <c r="M103" s="31"/>
      <c r="N103" s="31"/>
      <c r="O103" s="31"/>
      <c r="P103" s="31"/>
      <c r="Q103" s="31"/>
      <c r="R103" s="31"/>
      <c r="S103" s="31"/>
      <c r="T103" s="31"/>
      <c r="U103" s="31"/>
      <c r="V103" s="31"/>
      <c r="W103" s="31"/>
      <c r="X103" s="31"/>
      <c r="Y103" s="31"/>
      <c r="Z103" s="31"/>
    </row>
    <row r="104" ht="15.75" customHeight="1">
      <c r="A104" s="31"/>
      <c r="B104" s="31"/>
      <c r="C104" s="31"/>
      <c r="D104" s="31"/>
      <c r="E104" s="31"/>
      <c r="F104" s="31"/>
      <c r="G104" s="31"/>
      <c r="H104" s="31"/>
      <c r="I104" s="31"/>
      <c r="J104" s="31"/>
      <c r="K104" s="31"/>
      <c r="L104" s="31"/>
      <c r="M104" s="31"/>
      <c r="N104" s="31"/>
      <c r="O104" s="31"/>
      <c r="P104" s="31"/>
      <c r="Q104" s="31"/>
      <c r="R104" s="31"/>
      <c r="S104" s="31"/>
      <c r="T104" s="31"/>
      <c r="U104" s="31"/>
      <c r="V104" s="31"/>
      <c r="W104" s="31"/>
      <c r="X104" s="31"/>
      <c r="Y104" s="31"/>
      <c r="Z104" s="31"/>
    </row>
    <row r="105" ht="15.75" customHeight="1">
      <c r="A105" s="31"/>
      <c r="B105" s="31"/>
      <c r="C105" s="31"/>
      <c r="D105" s="31"/>
      <c r="E105" s="31"/>
      <c r="F105" s="31"/>
      <c r="G105" s="31"/>
      <c r="H105" s="31"/>
      <c r="I105" s="31"/>
      <c r="J105" s="31"/>
      <c r="K105" s="31"/>
      <c r="L105" s="31"/>
      <c r="M105" s="31"/>
      <c r="N105" s="31"/>
      <c r="O105" s="31"/>
      <c r="P105" s="31"/>
      <c r="Q105" s="31"/>
      <c r="R105" s="31"/>
      <c r="S105" s="31"/>
      <c r="T105" s="31"/>
      <c r="U105" s="31"/>
      <c r="V105" s="31"/>
      <c r="W105" s="31"/>
      <c r="X105" s="31"/>
      <c r="Y105" s="31"/>
      <c r="Z105" s="31"/>
    </row>
    <row r="106" ht="15.75" customHeight="1">
      <c r="A106" s="31"/>
      <c r="B106" s="31"/>
      <c r="C106" s="31"/>
      <c r="D106" s="31"/>
      <c r="E106" s="31"/>
      <c r="F106" s="31"/>
      <c r="G106" s="31"/>
      <c r="H106" s="31"/>
      <c r="I106" s="31"/>
      <c r="J106" s="31"/>
      <c r="K106" s="31"/>
      <c r="L106" s="31"/>
      <c r="M106" s="31"/>
      <c r="N106" s="31"/>
      <c r="O106" s="31"/>
      <c r="P106" s="31"/>
      <c r="Q106" s="31"/>
      <c r="R106" s="31"/>
      <c r="S106" s="31"/>
      <c r="T106" s="31"/>
      <c r="U106" s="31"/>
      <c r="V106" s="31"/>
      <c r="W106" s="31"/>
      <c r="X106" s="31"/>
      <c r="Y106" s="31"/>
      <c r="Z106" s="31"/>
    </row>
    <row r="107" ht="15.75" customHeight="1">
      <c r="A107" s="31"/>
      <c r="B107" s="31"/>
      <c r="C107" s="31"/>
      <c r="D107" s="31"/>
      <c r="E107" s="31"/>
      <c r="F107" s="31"/>
      <c r="G107" s="31"/>
      <c r="H107" s="31"/>
      <c r="I107" s="31"/>
      <c r="J107" s="31"/>
      <c r="K107" s="31"/>
      <c r="L107" s="31"/>
      <c r="M107" s="31"/>
      <c r="N107" s="31"/>
      <c r="O107" s="31"/>
      <c r="P107" s="31"/>
      <c r="Q107" s="31"/>
      <c r="R107" s="31"/>
      <c r="S107" s="31"/>
      <c r="T107" s="31"/>
      <c r="U107" s="31"/>
      <c r="V107" s="31"/>
      <c r="W107" s="31"/>
      <c r="X107" s="31"/>
      <c r="Y107" s="31"/>
      <c r="Z107" s="31"/>
    </row>
    <row r="108" ht="15.75" customHeight="1">
      <c r="A108" s="31"/>
      <c r="B108" s="31"/>
      <c r="C108" s="31"/>
      <c r="D108" s="31"/>
      <c r="E108" s="31"/>
      <c r="F108" s="31"/>
      <c r="G108" s="31"/>
      <c r="H108" s="31"/>
      <c r="I108" s="31"/>
      <c r="J108" s="31"/>
      <c r="K108" s="31"/>
      <c r="L108" s="31"/>
      <c r="M108" s="31"/>
      <c r="N108" s="31"/>
      <c r="O108" s="31"/>
      <c r="P108" s="31"/>
      <c r="Q108" s="31"/>
      <c r="R108" s="31"/>
      <c r="S108" s="31"/>
      <c r="T108" s="31"/>
      <c r="U108" s="31"/>
      <c r="V108" s="31"/>
      <c r="W108" s="31"/>
      <c r="X108" s="31"/>
      <c r="Y108" s="31"/>
      <c r="Z108" s="31"/>
    </row>
    <row r="109" ht="15.75" customHeight="1">
      <c r="A109" s="31"/>
      <c r="B109" s="31"/>
      <c r="C109" s="31"/>
      <c r="D109" s="31"/>
      <c r="E109" s="31"/>
      <c r="F109" s="31"/>
      <c r="G109" s="31"/>
      <c r="H109" s="31"/>
      <c r="I109" s="31"/>
      <c r="J109" s="31"/>
      <c r="K109" s="31"/>
      <c r="L109" s="31"/>
      <c r="M109" s="31"/>
      <c r="N109" s="31"/>
      <c r="O109" s="31"/>
      <c r="P109" s="31"/>
      <c r="Q109" s="31"/>
      <c r="R109" s="31"/>
      <c r="S109" s="31"/>
      <c r="T109" s="31"/>
      <c r="U109" s="31"/>
      <c r="V109" s="31"/>
      <c r="W109" s="31"/>
      <c r="X109" s="31"/>
      <c r="Y109" s="31"/>
      <c r="Z109" s="31"/>
    </row>
    <row r="110" ht="15.75" customHeight="1">
      <c r="A110" s="31"/>
      <c r="B110" s="31"/>
      <c r="C110" s="31"/>
      <c r="D110" s="31"/>
      <c r="E110" s="31"/>
      <c r="F110" s="31"/>
      <c r="G110" s="31"/>
      <c r="H110" s="31"/>
      <c r="I110" s="31"/>
      <c r="J110" s="31"/>
      <c r="K110" s="31"/>
      <c r="L110" s="31"/>
      <c r="M110" s="31"/>
      <c r="N110" s="31"/>
      <c r="O110" s="31"/>
      <c r="P110" s="31"/>
      <c r="Q110" s="31"/>
      <c r="R110" s="31"/>
      <c r="S110" s="31"/>
      <c r="T110" s="31"/>
      <c r="U110" s="31"/>
      <c r="V110" s="31"/>
      <c r="W110" s="31"/>
      <c r="X110" s="31"/>
      <c r="Y110" s="31"/>
      <c r="Z110" s="31"/>
    </row>
    <row r="111" ht="15.75" customHeight="1">
      <c r="A111" s="31"/>
      <c r="B111" s="31"/>
      <c r="C111" s="31"/>
      <c r="D111" s="31"/>
      <c r="E111" s="31"/>
      <c r="F111" s="31"/>
      <c r="G111" s="31"/>
      <c r="H111" s="31"/>
      <c r="I111" s="31"/>
      <c r="J111" s="31"/>
      <c r="K111" s="31"/>
      <c r="L111" s="31"/>
      <c r="M111" s="31"/>
      <c r="N111" s="31"/>
      <c r="O111" s="31"/>
      <c r="P111" s="31"/>
      <c r="Q111" s="31"/>
      <c r="R111" s="31"/>
      <c r="S111" s="31"/>
      <c r="T111" s="31"/>
      <c r="U111" s="31"/>
      <c r="V111" s="31"/>
      <c r="W111" s="31"/>
      <c r="X111" s="31"/>
      <c r="Y111" s="31"/>
      <c r="Z111" s="31"/>
    </row>
    <row r="112" ht="15.75" customHeight="1">
      <c r="A112" s="31"/>
      <c r="B112" s="31"/>
      <c r="C112" s="31"/>
      <c r="D112" s="31"/>
      <c r="E112" s="31"/>
      <c r="F112" s="31"/>
      <c r="G112" s="31"/>
      <c r="H112" s="31"/>
      <c r="I112" s="31"/>
      <c r="J112" s="31"/>
      <c r="K112" s="31"/>
      <c r="L112" s="31"/>
      <c r="M112" s="31"/>
      <c r="N112" s="31"/>
      <c r="O112" s="31"/>
      <c r="P112" s="31"/>
      <c r="Q112" s="31"/>
      <c r="R112" s="31"/>
      <c r="S112" s="31"/>
      <c r="T112" s="31"/>
      <c r="U112" s="31"/>
      <c r="V112" s="31"/>
      <c r="W112" s="31"/>
      <c r="X112" s="31"/>
      <c r="Y112" s="31"/>
      <c r="Z112" s="31"/>
    </row>
    <row r="113" ht="15.75" customHeight="1">
      <c r="A113" s="31"/>
      <c r="B113" s="31"/>
      <c r="C113" s="31"/>
      <c r="D113" s="31"/>
      <c r="E113" s="31"/>
      <c r="F113" s="31"/>
      <c r="G113" s="31"/>
      <c r="H113" s="31"/>
      <c r="I113" s="31"/>
      <c r="J113" s="31"/>
      <c r="K113" s="31"/>
      <c r="L113" s="31"/>
      <c r="M113" s="31"/>
      <c r="N113" s="31"/>
      <c r="O113" s="31"/>
      <c r="P113" s="31"/>
      <c r="Q113" s="31"/>
      <c r="R113" s="31"/>
      <c r="S113" s="31"/>
      <c r="T113" s="31"/>
      <c r="U113" s="31"/>
      <c r="V113" s="31"/>
      <c r="W113" s="31"/>
      <c r="X113" s="31"/>
      <c r="Y113" s="31"/>
      <c r="Z113" s="31"/>
    </row>
    <row r="114" ht="15.75" customHeight="1">
      <c r="A114" s="31"/>
      <c r="B114" s="31"/>
      <c r="C114" s="31"/>
      <c r="D114" s="31"/>
      <c r="E114" s="31"/>
      <c r="F114" s="31"/>
      <c r="G114" s="31"/>
      <c r="H114" s="31"/>
      <c r="I114" s="31"/>
      <c r="J114" s="31"/>
      <c r="K114" s="31"/>
      <c r="L114" s="31"/>
      <c r="M114" s="31"/>
      <c r="N114" s="31"/>
      <c r="O114" s="31"/>
      <c r="P114" s="31"/>
      <c r="Q114" s="31"/>
      <c r="R114" s="31"/>
      <c r="S114" s="31"/>
      <c r="T114" s="31"/>
      <c r="U114" s="31"/>
      <c r="V114" s="31"/>
      <c r="W114" s="31"/>
      <c r="X114" s="31"/>
      <c r="Y114" s="31"/>
      <c r="Z114" s="31"/>
    </row>
    <row r="115" ht="15.75" customHeight="1">
      <c r="A115" s="31"/>
      <c r="B115" s="31"/>
      <c r="C115" s="31"/>
      <c r="D115" s="31"/>
      <c r="E115" s="31"/>
      <c r="F115" s="31"/>
      <c r="G115" s="31"/>
      <c r="H115" s="31"/>
      <c r="I115" s="31"/>
      <c r="J115" s="31"/>
      <c r="K115" s="31"/>
      <c r="L115" s="31"/>
      <c r="M115" s="31"/>
      <c r="N115" s="31"/>
      <c r="O115" s="31"/>
      <c r="P115" s="31"/>
      <c r="Q115" s="31"/>
      <c r="R115" s="31"/>
      <c r="S115" s="31"/>
      <c r="T115" s="31"/>
      <c r="U115" s="31"/>
      <c r="V115" s="31"/>
      <c r="W115" s="31"/>
      <c r="X115" s="31"/>
      <c r="Y115" s="31"/>
      <c r="Z115" s="31"/>
    </row>
    <row r="116" ht="15.75" customHeight="1">
      <c r="A116" s="31"/>
      <c r="B116" s="31"/>
      <c r="C116" s="31"/>
      <c r="D116" s="31"/>
      <c r="E116" s="31"/>
      <c r="F116" s="31"/>
      <c r="G116" s="31"/>
      <c r="H116" s="31"/>
      <c r="I116" s="31"/>
      <c r="J116" s="31"/>
      <c r="K116" s="31"/>
      <c r="L116" s="31"/>
      <c r="M116" s="31"/>
      <c r="N116" s="31"/>
      <c r="O116" s="31"/>
      <c r="P116" s="31"/>
      <c r="Q116" s="31"/>
      <c r="R116" s="31"/>
      <c r="S116" s="31"/>
      <c r="T116" s="31"/>
      <c r="U116" s="31"/>
      <c r="V116" s="31"/>
      <c r="W116" s="31"/>
      <c r="X116" s="31"/>
      <c r="Y116" s="31"/>
      <c r="Z116" s="31"/>
    </row>
    <row r="117" ht="15.75" customHeight="1">
      <c r="A117" s="31"/>
      <c r="B117" s="31"/>
      <c r="C117" s="31"/>
      <c r="D117" s="31"/>
      <c r="E117" s="31"/>
      <c r="F117" s="31"/>
      <c r="G117" s="31"/>
      <c r="H117" s="31"/>
      <c r="I117" s="31"/>
      <c r="J117" s="31"/>
      <c r="K117" s="31"/>
      <c r="L117" s="31"/>
      <c r="M117" s="31"/>
      <c r="N117" s="31"/>
      <c r="O117" s="31"/>
      <c r="P117" s="31"/>
      <c r="Q117" s="31"/>
      <c r="R117" s="31"/>
      <c r="S117" s="31"/>
      <c r="T117" s="31"/>
      <c r="U117" s="31"/>
      <c r="V117" s="31"/>
      <c r="W117" s="31"/>
      <c r="X117" s="31"/>
      <c r="Y117" s="31"/>
      <c r="Z117" s="31"/>
    </row>
    <row r="118" ht="15.75" customHeight="1">
      <c r="A118" s="31"/>
      <c r="B118" s="31"/>
      <c r="C118" s="31"/>
      <c r="D118" s="31"/>
      <c r="E118" s="31"/>
      <c r="F118" s="31"/>
      <c r="G118" s="31"/>
      <c r="H118" s="31"/>
      <c r="I118" s="31"/>
      <c r="J118" s="31"/>
      <c r="K118" s="31"/>
      <c r="L118" s="31"/>
      <c r="M118" s="31"/>
      <c r="N118" s="31"/>
      <c r="O118" s="31"/>
      <c r="P118" s="31"/>
      <c r="Q118" s="31"/>
      <c r="R118" s="31"/>
      <c r="S118" s="31"/>
      <c r="T118" s="31"/>
      <c r="U118" s="31"/>
      <c r="V118" s="31"/>
      <c r="W118" s="31"/>
      <c r="X118" s="31"/>
      <c r="Y118" s="31"/>
      <c r="Z118" s="31"/>
    </row>
    <row r="119" ht="15.75" customHeight="1">
      <c r="A119" s="31"/>
      <c r="B119" s="31"/>
      <c r="C119" s="31"/>
      <c r="D119" s="31"/>
      <c r="E119" s="31"/>
      <c r="F119" s="31"/>
      <c r="G119" s="31"/>
      <c r="H119" s="31"/>
      <c r="I119" s="31"/>
      <c r="J119" s="31"/>
      <c r="K119" s="31"/>
      <c r="L119" s="31"/>
      <c r="M119" s="31"/>
      <c r="N119" s="31"/>
      <c r="O119" s="31"/>
      <c r="P119" s="31"/>
      <c r="Q119" s="31"/>
      <c r="R119" s="31"/>
      <c r="S119" s="31"/>
      <c r="T119" s="31"/>
      <c r="U119" s="31"/>
      <c r="V119" s="31"/>
      <c r="W119" s="31"/>
      <c r="X119" s="31"/>
      <c r="Y119" s="31"/>
      <c r="Z119" s="31"/>
    </row>
    <row r="120" ht="15.75" customHeight="1">
      <c r="A120" s="31"/>
      <c r="B120" s="31"/>
      <c r="C120" s="31"/>
      <c r="D120" s="31"/>
      <c r="E120" s="31"/>
      <c r="F120" s="31"/>
      <c r="G120" s="31"/>
      <c r="H120" s="31"/>
      <c r="I120" s="31"/>
      <c r="J120" s="31"/>
      <c r="K120" s="31"/>
      <c r="L120" s="31"/>
      <c r="M120" s="31"/>
      <c r="N120" s="31"/>
      <c r="O120" s="31"/>
      <c r="P120" s="31"/>
      <c r="Q120" s="31"/>
      <c r="R120" s="31"/>
      <c r="S120" s="31"/>
      <c r="T120" s="31"/>
      <c r="U120" s="31"/>
      <c r="V120" s="31"/>
      <c r="W120" s="31"/>
      <c r="X120" s="31"/>
      <c r="Y120" s="31"/>
      <c r="Z120" s="31"/>
    </row>
    <row r="121" ht="15.75" customHeight="1">
      <c r="A121" s="31"/>
      <c r="B121" s="31"/>
      <c r="C121" s="31"/>
      <c r="D121" s="31"/>
      <c r="E121" s="31"/>
      <c r="F121" s="31"/>
      <c r="G121" s="31"/>
      <c r="H121" s="31"/>
      <c r="I121" s="31"/>
      <c r="J121" s="31"/>
      <c r="K121" s="31"/>
      <c r="L121" s="31"/>
      <c r="M121" s="31"/>
      <c r="N121" s="31"/>
      <c r="O121" s="31"/>
      <c r="P121" s="31"/>
      <c r="Q121" s="31"/>
      <c r="R121" s="31"/>
      <c r="S121" s="31"/>
      <c r="T121" s="31"/>
      <c r="U121" s="31"/>
      <c r="V121" s="31"/>
      <c r="W121" s="31"/>
      <c r="X121" s="31"/>
      <c r="Y121" s="31"/>
      <c r="Z121" s="31"/>
    </row>
    <row r="122" ht="15.75" customHeight="1">
      <c r="A122" s="31"/>
      <c r="B122" s="31"/>
      <c r="C122" s="31"/>
      <c r="D122" s="31"/>
      <c r="E122" s="31"/>
      <c r="F122" s="31"/>
      <c r="G122" s="31"/>
      <c r="H122" s="31"/>
      <c r="I122" s="31"/>
      <c r="J122" s="31"/>
      <c r="K122" s="31"/>
      <c r="L122" s="31"/>
      <c r="M122" s="31"/>
      <c r="N122" s="31"/>
      <c r="O122" s="31"/>
      <c r="P122" s="31"/>
      <c r="Q122" s="31"/>
      <c r="R122" s="31"/>
      <c r="S122" s="31"/>
      <c r="T122" s="31"/>
      <c r="U122" s="31"/>
      <c r="V122" s="31"/>
      <c r="W122" s="31"/>
      <c r="X122" s="31"/>
      <c r="Y122" s="31"/>
      <c r="Z122" s="31"/>
    </row>
    <row r="123" ht="15.75" customHeight="1">
      <c r="A123" s="31"/>
      <c r="B123" s="31"/>
      <c r="C123" s="31"/>
      <c r="D123" s="31"/>
      <c r="E123" s="31"/>
      <c r="F123" s="31"/>
      <c r="G123" s="31"/>
      <c r="H123" s="31"/>
      <c r="I123" s="31"/>
      <c r="J123" s="31"/>
      <c r="K123" s="31"/>
      <c r="L123" s="31"/>
      <c r="M123" s="31"/>
      <c r="N123" s="31"/>
      <c r="O123" s="31"/>
      <c r="P123" s="31"/>
      <c r="Q123" s="31"/>
      <c r="R123" s="31"/>
      <c r="S123" s="31"/>
      <c r="T123" s="31"/>
      <c r="U123" s="31"/>
      <c r="V123" s="31"/>
      <c r="W123" s="31"/>
      <c r="X123" s="31"/>
      <c r="Y123" s="31"/>
      <c r="Z123" s="31"/>
    </row>
    <row r="124" ht="15.75" customHeight="1">
      <c r="A124" s="31"/>
      <c r="B124" s="31"/>
      <c r="C124" s="31"/>
      <c r="D124" s="31"/>
      <c r="E124" s="31"/>
      <c r="F124" s="31"/>
      <c r="G124" s="31"/>
      <c r="H124" s="31"/>
      <c r="I124" s="31"/>
      <c r="J124" s="31"/>
      <c r="K124" s="31"/>
      <c r="L124" s="31"/>
      <c r="M124" s="31"/>
      <c r="N124" s="31"/>
      <c r="O124" s="31"/>
      <c r="P124" s="31"/>
      <c r="Q124" s="31"/>
      <c r="R124" s="31"/>
      <c r="S124" s="31"/>
      <c r="T124" s="31"/>
      <c r="U124" s="31"/>
      <c r="V124" s="31"/>
      <c r="W124" s="31"/>
      <c r="X124" s="31"/>
      <c r="Y124" s="31"/>
      <c r="Z124" s="31"/>
    </row>
    <row r="125" ht="15.75" customHeight="1">
      <c r="A125" s="31"/>
      <c r="B125" s="31"/>
      <c r="C125" s="31"/>
      <c r="D125" s="31"/>
      <c r="E125" s="31"/>
      <c r="F125" s="31"/>
      <c r="G125" s="31"/>
      <c r="H125" s="31"/>
      <c r="I125" s="31"/>
      <c r="J125" s="31"/>
      <c r="K125" s="31"/>
      <c r="L125" s="31"/>
      <c r="M125" s="31"/>
      <c r="N125" s="31"/>
      <c r="O125" s="31"/>
      <c r="P125" s="31"/>
      <c r="Q125" s="31"/>
      <c r="R125" s="31"/>
      <c r="S125" s="31"/>
      <c r="T125" s="31"/>
      <c r="U125" s="31"/>
      <c r="V125" s="31"/>
      <c r="W125" s="31"/>
      <c r="X125" s="31"/>
      <c r="Y125" s="31"/>
      <c r="Z125" s="31"/>
    </row>
    <row r="126" ht="15.75" customHeight="1">
      <c r="A126" s="31"/>
      <c r="B126" s="31"/>
      <c r="C126" s="31"/>
      <c r="D126" s="31"/>
      <c r="E126" s="31"/>
      <c r="F126" s="31"/>
      <c r="G126" s="31"/>
      <c r="H126" s="31"/>
      <c r="I126" s="31"/>
      <c r="J126" s="31"/>
      <c r="K126" s="31"/>
      <c r="L126" s="31"/>
      <c r="M126" s="31"/>
      <c r="N126" s="31"/>
      <c r="O126" s="31"/>
      <c r="P126" s="31"/>
      <c r="Q126" s="31"/>
      <c r="R126" s="31"/>
      <c r="S126" s="31"/>
      <c r="T126" s="31"/>
      <c r="U126" s="31"/>
      <c r="V126" s="31"/>
      <c r="W126" s="31"/>
      <c r="X126" s="31"/>
      <c r="Y126" s="31"/>
      <c r="Z126" s="31"/>
    </row>
    <row r="127" ht="15.75" customHeight="1">
      <c r="A127" s="31"/>
      <c r="B127" s="31"/>
      <c r="C127" s="31"/>
      <c r="D127" s="31"/>
      <c r="E127" s="31"/>
      <c r="F127" s="31"/>
      <c r="G127" s="31"/>
      <c r="H127" s="31"/>
      <c r="I127" s="31"/>
      <c r="J127" s="31"/>
      <c r="K127" s="31"/>
      <c r="L127" s="31"/>
      <c r="M127" s="31"/>
      <c r="N127" s="31"/>
      <c r="O127" s="31"/>
      <c r="P127" s="31"/>
      <c r="Q127" s="31"/>
      <c r="R127" s="31"/>
      <c r="S127" s="31"/>
      <c r="T127" s="31"/>
      <c r="U127" s="31"/>
      <c r="V127" s="31"/>
      <c r="W127" s="31"/>
      <c r="X127" s="31"/>
      <c r="Y127" s="31"/>
      <c r="Z127" s="31"/>
    </row>
    <row r="128" ht="15.75" customHeight="1">
      <c r="A128" s="31"/>
      <c r="B128" s="31"/>
      <c r="C128" s="31"/>
      <c r="D128" s="31"/>
      <c r="E128" s="31"/>
      <c r="F128" s="31"/>
      <c r="G128" s="31"/>
      <c r="H128" s="31"/>
      <c r="I128" s="31"/>
      <c r="J128" s="31"/>
      <c r="K128" s="31"/>
      <c r="L128" s="31"/>
      <c r="M128" s="31"/>
      <c r="N128" s="31"/>
      <c r="O128" s="31"/>
      <c r="P128" s="31"/>
      <c r="Q128" s="31"/>
      <c r="R128" s="31"/>
      <c r="S128" s="31"/>
      <c r="T128" s="31"/>
      <c r="U128" s="31"/>
      <c r="V128" s="31"/>
      <c r="W128" s="31"/>
      <c r="X128" s="31"/>
      <c r="Y128" s="31"/>
      <c r="Z128" s="31"/>
    </row>
    <row r="129" ht="15.75" customHeight="1">
      <c r="A129" s="31"/>
      <c r="B129" s="31"/>
      <c r="C129" s="31"/>
      <c r="D129" s="31"/>
      <c r="E129" s="31"/>
      <c r="F129" s="31"/>
      <c r="G129" s="31"/>
      <c r="H129" s="31"/>
      <c r="I129" s="31"/>
      <c r="J129" s="31"/>
      <c r="K129" s="31"/>
      <c r="L129" s="31"/>
      <c r="M129" s="31"/>
      <c r="N129" s="31"/>
      <c r="O129" s="31"/>
      <c r="P129" s="31"/>
      <c r="Q129" s="31"/>
      <c r="R129" s="31"/>
      <c r="S129" s="31"/>
      <c r="T129" s="31"/>
      <c r="U129" s="31"/>
      <c r="V129" s="31"/>
      <c r="W129" s="31"/>
      <c r="X129" s="31"/>
      <c r="Y129" s="31"/>
      <c r="Z129" s="31"/>
    </row>
    <row r="130" ht="15.75" customHeight="1">
      <c r="A130" s="31"/>
      <c r="B130" s="31"/>
      <c r="C130" s="31"/>
      <c r="D130" s="31"/>
      <c r="E130" s="31"/>
      <c r="F130" s="31"/>
      <c r="G130" s="31"/>
      <c r="H130" s="31"/>
      <c r="I130" s="31"/>
      <c r="J130" s="31"/>
      <c r="K130" s="31"/>
      <c r="L130" s="31"/>
      <c r="M130" s="31"/>
      <c r="N130" s="31"/>
      <c r="O130" s="31"/>
      <c r="P130" s="31"/>
      <c r="Q130" s="31"/>
      <c r="R130" s="31"/>
      <c r="S130" s="31"/>
      <c r="T130" s="31"/>
      <c r="U130" s="31"/>
      <c r="V130" s="31"/>
      <c r="W130" s="31"/>
      <c r="X130" s="31"/>
      <c r="Y130" s="31"/>
      <c r="Z130" s="31"/>
    </row>
    <row r="131" ht="15.75" customHeight="1">
      <c r="A131" s="31"/>
      <c r="B131" s="31"/>
      <c r="C131" s="31"/>
      <c r="D131" s="31"/>
      <c r="E131" s="31"/>
      <c r="F131" s="31"/>
      <c r="G131" s="31"/>
      <c r="H131" s="31"/>
      <c r="I131" s="31"/>
      <c r="J131" s="31"/>
      <c r="K131" s="31"/>
      <c r="L131" s="31"/>
      <c r="M131" s="31"/>
      <c r="N131" s="31"/>
      <c r="O131" s="31"/>
      <c r="P131" s="31"/>
      <c r="Q131" s="31"/>
      <c r="R131" s="31"/>
      <c r="S131" s="31"/>
      <c r="T131" s="31"/>
      <c r="U131" s="31"/>
      <c r="V131" s="31"/>
      <c r="W131" s="31"/>
      <c r="X131" s="31"/>
      <c r="Y131" s="31"/>
      <c r="Z131" s="31"/>
    </row>
    <row r="132" ht="15.75" customHeight="1">
      <c r="A132" s="31"/>
      <c r="B132" s="31"/>
      <c r="C132" s="31"/>
      <c r="D132" s="31"/>
      <c r="E132" s="31"/>
      <c r="F132" s="31"/>
      <c r="G132" s="31"/>
      <c r="H132" s="31"/>
      <c r="I132" s="31"/>
      <c r="J132" s="31"/>
      <c r="K132" s="31"/>
      <c r="L132" s="31"/>
      <c r="M132" s="31"/>
      <c r="N132" s="31"/>
      <c r="O132" s="31"/>
      <c r="P132" s="31"/>
      <c r="Q132" s="31"/>
      <c r="R132" s="31"/>
      <c r="S132" s="31"/>
      <c r="T132" s="31"/>
      <c r="U132" s="31"/>
      <c r="V132" s="31"/>
      <c r="W132" s="31"/>
      <c r="X132" s="31"/>
      <c r="Y132" s="31"/>
      <c r="Z132" s="31"/>
    </row>
    <row r="133" ht="15.75" customHeight="1">
      <c r="A133" s="31"/>
      <c r="B133" s="31"/>
      <c r="C133" s="31"/>
      <c r="D133" s="31"/>
      <c r="E133" s="31"/>
      <c r="F133" s="31"/>
      <c r="G133" s="31"/>
      <c r="H133" s="31"/>
      <c r="I133" s="31"/>
      <c r="J133" s="31"/>
      <c r="K133" s="31"/>
      <c r="L133" s="31"/>
      <c r="M133" s="31"/>
      <c r="N133" s="31"/>
      <c r="O133" s="31"/>
      <c r="P133" s="31"/>
      <c r="Q133" s="31"/>
      <c r="R133" s="31"/>
      <c r="S133" s="31"/>
      <c r="T133" s="31"/>
      <c r="U133" s="31"/>
      <c r="V133" s="31"/>
      <c r="W133" s="31"/>
      <c r="X133" s="31"/>
      <c r="Y133" s="31"/>
      <c r="Z133" s="31"/>
    </row>
    <row r="134" ht="15.75" customHeight="1">
      <c r="A134" s="31"/>
      <c r="B134" s="31"/>
      <c r="C134" s="31"/>
      <c r="D134" s="31"/>
      <c r="E134" s="31"/>
      <c r="F134" s="31"/>
      <c r="G134" s="31"/>
      <c r="H134" s="31"/>
      <c r="I134" s="31"/>
      <c r="J134" s="31"/>
      <c r="K134" s="31"/>
      <c r="L134" s="31"/>
      <c r="M134" s="31"/>
      <c r="N134" s="31"/>
      <c r="O134" s="31"/>
      <c r="P134" s="31"/>
      <c r="Q134" s="31"/>
      <c r="R134" s="31"/>
      <c r="S134" s="31"/>
      <c r="T134" s="31"/>
      <c r="U134" s="31"/>
      <c r="V134" s="31"/>
      <c r="W134" s="31"/>
      <c r="X134" s="31"/>
      <c r="Y134" s="31"/>
      <c r="Z134" s="31"/>
    </row>
    <row r="135" ht="15.75" customHeight="1">
      <c r="A135" s="31"/>
      <c r="B135" s="31"/>
      <c r="C135" s="31"/>
      <c r="D135" s="31"/>
      <c r="E135" s="31"/>
      <c r="F135" s="31"/>
      <c r="G135" s="31"/>
      <c r="H135" s="31"/>
      <c r="I135" s="31"/>
      <c r="J135" s="31"/>
      <c r="K135" s="31"/>
      <c r="L135" s="31"/>
      <c r="M135" s="31"/>
      <c r="N135" s="31"/>
      <c r="O135" s="31"/>
      <c r="P135" s="31"/>
      <c r="Q135" s="31"/>
      <c r="R135" s="31"/>
      <c r="S135" s="31"/>
      <c r="T135" s="31"/>
      <c r="U135" s="31"/>
      <c r="V135" s="31"/>
      <c r="W135" s="31"/>
      <c r="X135" s="31"/>
      <c r="Y135" s="31"/>
      <c r="Z135" s="31"/>
    </row>
    <row r="136" ht="15.75" customHeight="1">
      <c r="A136" s="31"/>
      <c r="B136" s="31"/>
      <c r="C136" s="31"/>
      <c r="D136" s="31"/>
      <c r="E136" s="31"/>
      <c r="F136" s="31"/>
      <c r="G136" s="31"/>
      <c r="H136" s="31"/>
      <c r="I136" s="31"/>
      <c r="J136" s="31"/>
      <c r="K136" s="31"/>
      <c r="L136" s="31"/>
      <c r="M136" s="31"/>
      <c r="N136" s="31"/>
      <c r="O136" s="31"/>
      <c r="P136" s="31"/>
      <c r="Q136" s="31"/>
      <c r="R136" s="31"/>
      <c r="S136" s="31"/>
      <c r="T136" s="31"/>
      <c r="U136" s="31"/>
      <c r="V136" s="31"/>
      <c r="W136" s="31"/>
      <c r="X136" s="31"/>
      <c r="Y136" s="31"/>
      <c r="Z136" s="31"/>
    </row>
    <row r="137" ht="15.75" customHeight="1">
      <c r="A137" s="31"/>
      <c r="B137" s="31"/>
      <c r="C137" s="31"/>
      <c r="D137" s="31"/>
      <c r="E137" s="31"/>
      <c r="F137" s="31"/>
      <c r="G137" s="31"/>
      <c r="H137" s="31"/>
      <c r="I137" s="31"/>
      <c r="J137" s="31"/>
      <c r="K137" s="31"/>
      <c r="L137" s="31"/>
      <c r="M137" s="31"/>
      <c r="N137" s="31"/>
      <c r="O137" s="31"/>
      <c r="P137" s="31"/>
      <c r="Q137" s="31"/>
      <c r="R137" s="31"/>
      <c r="S137" s="31"/>
      <c r="T137" s="31"/>
      <c r="U137" s="31"/>
      <c r="V137" s="31"/>
      <c r="W137" s="31"/>
      <c r="X137" s="31"/>
      <c r="Y137" s="31"/>
      <c r="Z137" s="31"/>
    </row>
    <row r="138" ht="15.75" customHeight="1">
      <c r="A138" s="31"/>
      <c r="B138" s="31"/>
      <c r="C138" s="31"/>
      <c r="D138" s="31"/>
      <c r="E138" s="31"/>
      <c r="F138" s="31"/>
      <c r="G138" s="31"/>
      <c r="H138" s="31"/>
      <c r="I138" s="31"/>
      <c r="J138" s="31"/>
      <c r="K138" s="31"/>
      <c r="L138" s="31"/>
      <c r="M138" s="31"/>
      <c r="N138" s="31"/>
      <c r="O138" s="31"/>
      <c r="P138" s="31"/>
      <c r="Q138" s="31"/>
      <c r="R138" s="31"/>
      <c r="S138" s="31"/>
      <c r="T138" s="31"/>
      <c r="U138" s="31"/>
      <c r="V138" s="31"/>
      <c r="W138" s="31"/>
      <c r="X138" s="31"/>
      <c r="Y138" s="31"/>
      <c r="Z138" s="31"/>
    </row>
    <row r="139" ht="15.75" customHeight="1">
      <c r="A139" s="31"/>
      <c r="B139" s="31"/>
      <c r="C139" s="31"/>
      <c r="D139" s="31"/>
      <c r="E139" s="31"/>
      <c r="F139" s="31"/>
      <c r="G139" s="31"/>
      <c r="H139" s="31"/>
      <c r="I139" s="31"/>
      <c r="J139" s="31"/>
      <c r="K139" s="31"/>
      <c r="L139" s="31"/>
      <c r="M139" s="31"/>
      <c r="N139" s="31"/>
      <c r="O139" s="31"/>
      <c r="P139" s="31"/>
      <c r="Q139" s="31"/>
      <c r="R139" s="31"/>
      <c r="S139" s="31"/>
      <c r="T139" s="31"/>
      <c r="U139" s="31"/>
      <c r="V139" s="31"/>
      <c r="W139" s="31"/>
      <c r="X139" s="31"/>
      <c r="Y139" s="31"/>
      <c r="Z139" s="31"/>
    </row>
    <row r="140" ht="15.75" customHeight="1">
      <c r="A140" s="31"/>
      <c r="B140" s="31"/>
      <c r="C140" s="31"/>
      <c r="D140" s="31"/>
      <c r="E140" s="31"/>
      <c r="F140" s="31"/>
      <c r="G140" s="31"/>
      <c r="H140" s="31"/>
      <c r="I140" s="31"/>
      <c r="J140" s="31"/>
      <c r="K140" s="31"/>
      <c r="L140" s="31"/>
      <c r="M140" s="31"/>
      <c r="N140" s="31"/>
      <c r="O140" s="31"/>
      <c r="P140" s="31"/>
      <c r="Q140" s="31"/>
      <c r="R140" s="31"/>
      <c r="S140" s="31"/>
      <c r="T140" s="31"/>
      <c r="U140" s="31"/>
      <c r="V140" s="31"/>
      <c r="W140" s="31"/>
      <c r="X140" s="31"/>
      <c r="Y140" s="31"/>
      <c r="Z140" s="31"/>
    </row>
    <row r="141" ht="15.75" customHeight="1">
      <c r="A141" s="31"/>
      <c r="B141" s="31"/>
      <c r="C141" s="31"/>
      <c r="D141" s="31"/>
      <c r="E141" s="31"/>
      <c r="F141" s="31"/>
      <c r="G141" s="31"/>
      <c r="H141" s="31"/>
      <c r="I141" s="31"/>
      <c r="J141" s="31"/>
      <c r="K141" s="31"/>
      <c r="L141" s="31"/>
      <c r="M141" s="31"/>
      <c r="N141" s="31"/>
      <c r="O141" s="31"/>
      <c r="P141" s="31"/>
      <c r="Q141" s="31"/>
      <c r="R141" s="31"/>
      <c r="S141" s="31"/>
      <c r="T141" s="31"/>
      <c r="U141" s="31"/>
      <c r="V141" s="31"/>
      <c r="W141" s="31"/>
      <c r="X141" s="31"/>
      <c r="Y141" s="31"/>
      <c r="Z141" s="31"/>
    </row>
    <row r="142" ht="15.75" customHeight="1">
      <c r="A142" s="31"/>
      <c r="B142" s="31"/>
      <c r="C142" s="31"/>
      <c r="D142" s="31"/>
      <c r="E142" s="31"/>
      <c r="F142" s="31"/>
      <c r="G142" s="31"/>
      <c r="H142" s="31"/>
      <c r="I142" s="31"/>
      <c r="J142" s="31"/>
      <c r="K142" s="31"/>
      <c r="L142" s="31"/>
      <c r="M142" s="31"/>
      <c r="N142" s="31"/>
      <c r="O142" s="31"/>
      <c r="P142" s="31"/>
      <c r="Q142" s="31"/>
      <c r="R142" s="31"/>
      <c r="S142" s="31"/>
      <c r="T142" s="31"/>
      <c r="U142" s="31"/>
      <c r="V142" s="31"/>
      <c r="W142" s="31"/>
      <c r="X142" s="31"/>
      <c r="Y142" s="31"/>
      <c r="Z142" s="31"/>
    </row>
    <row r="143" ht="15.75" customHeight="1">
      <c r="A143" s="31"/>
      <c r="B143" s="31"/>
      <c r="C143" s="31"/>
      <c r="D143" s="31"/>
      <c r="E143" s="31"/>
      <c r="F143" s="31"/>
      <c r="G143" s="31"/>
      <c r="H143" s="31"/>
      <c r="I143" s="31"/>
      <c r="J143" s="31"/>
      <c r="K143" s="31"/>
      <c r="L143" s="31"/>
      <c r="M143" s="31"/>
      <c r="N143" s="31"/>
      <c r="O143" s="31"/>
      <c r="P143" s="31"/>
      <c r="Q143" s="31"/>
      <c r="R143" s="31"/>
      <c r="S143" s="31"/>
      <c r="T143" s="31"/>
      <c r="U143" s="31"/>
      <c r="V143" s="31"/>
      <c r="W143" s="31"/>
      <c r="X143" s="31"/>
      <c r="Y143" s="31"/>
      <c r="Z143" s="31"/>
    </row>
    <row r="144" ht="15.75" customHeight="1">
      <c r="A144" s="31"/>
      <c r="B144" s="31"/>
      <c r="C144" s="31"/>
      <c r="D144" s="31"/>
      <c r="E144" s="31"/>
      <c r="F144" s="31"/>
      <c r="G144" s="31"/>
      <c r="H144" s="31"/>
      <c r="I144" s="31"/>
      <c r="J144" s="31"/>
      <c r="K144" s="31"/>
      <c r="L144" s="31"/>
      <c r="M144" s="31"/>
      <c r="N144" s="31"/>
      <c r="O144" s="31"/>
      <c r="P144" s="31"/>
      <c r="Q144" s="31"/>
      <c r="R144" s="31"/>
      <c r="S144" s="31"/>
      <c r="T144" s="31"/>
      <c r="U144" s="31"/>
      <c r="V144" s="31"/>
      <c r="W144" s="31"/>
      <c r="X144" s="31"/>
      <c r="Y144" s="31"/>
      <c r="Z144" s="31"/>
    </row>
    <row r="145" ht="15.75" customHeight="1">
      <c r="A145" s="31"/>
      <c r="B145" s="31"/>
      <c r="C145" s="31"/>
      <c r="D145" s="31"/>
      <c r="E145" s="31"/>
      <c r="F145" s="31"/>
      <c r="G145" s="31"/>
      <c r="H145" s="31"/>
      <c r="I145" s="31"/>
      <c r="J145" s="31"/>
      <c r="K145" s="31"/>
      <c r="L145" s="31"/>
      <c r="M145" s="31"/>
      <c r="N145" s="31"/>
      <c r="O145" s="31"/>
      <c r="P145" s="31"/>
      <c r="Q145" s="31"/>
      <c r="R145" s="31"/>
      <c r="S145" s="31"/>
      <c r="T145" s="31"/>
      <c r="U145" s="31"/>
      <c r="V145" s="31"/>
      <c r="W145" s="31"/>
      <c r="X145" s="31"/>
      <c r="Y145" s="31"/>
      <c r="Z145" s="31"/>
    </row>
    <row r="146" ht="15.75" customHeight="1">
      <c r="A146" s="31"/>
      <c r="B146" s="31"/>
      <c r="C146" s="31"/>
      <c r="D146" s="31"/>
      <c r="E146" s="31"/>
      <c r="F146" s="31"/>
      <c r="G146" s="31"/>
      <c r="H146" s="31"/>
      <c r="I146" s="31"/>
      <c r="J146" s="31"/>
      <c r="K146" s="31"/>
      <c r="L146" s="31"/>
      <c r="M146" s="31"/>
      <c r="N146" s="31"/>
      <c r="O146" s="31"/>
      <c r="P146" s="31"/>
      <c r="Q146" s="31"/>
      <c r="R146" s="31"/>
      <c r="S146" s="31"/>
      <c r="T146" s="31"/>
      <c r="U146" s="31"/>
      <c r="V146" s="31"/>
      <c r="W146" s="31"/>
      <c r="X146" s="31"/>
      <c r="Y146" s="31"/>
      <c r="Z146" s="31"/>
    </row>
    <row r="147" ht="15.75" customHeight="1">
      <c r="A147" s="31"/>
      <c r="B147" s="31"/>
      <c r="C147" s="31"/>
      <c r="D147" s="31"/>
      <c r="E147" s="31"/>
      <c r="F147" s="31"/>
      <c r="G147" s="31"/>
      <c r="H147" s="31"/>
      <c r="I147" s="31"/>
      <c r="J147" s="31"/>
      <c r="K147" s="31"/>
      <c r="L147" s="31"/>
      <c r="M147" s="31"/>
      <c r="N147" s="31"/>
      <c r="O147" s="31"/>
      <c r="P147" s="31"/>
      <c r="Q147" s="31"/>
      <c r="R147" s="31"/>
      <c r="S147" s="31"/>
      <c r="T147" s="31"/>
      <c r="U147" s="31"/>
      <c r="V147" s="31"/>
      <c r="W147" s="31"/>
      <c r="X147" s="31"/>
      <c r="Y147" s="31"/>
      <c r="Z147" s="31"/>
    </row>
    <row r="148" ht="15.75" customHeight="1">
      <c r="A148" s="31"/>
      <c r="B148" s="31"/>
      <c r="C148" s="31"/>
      <c r="D148" s="31"/>
      <c r="E148" s="31"/>
      <c r="F148" s="31"/>
      <c r="G148" s="31"/>
      <c r="H148" s="31"/>
      <c r="I148" s="31"/>
      <c r="J148" s="31"/>
      <c r="K148" s="31"/>
      <c r="L148" s="31"/>
      <c r="M148" s="31"/>
      <c r="N148" s="31"/>
      <c r="O148" s="31"/>
      <c r="P148" s="31"/>
      <c r="Q148" s="31"/>
      <c r="R148" s="31"/>
      <c r="S148" s="31"/>
      <c r="T148" s="31"/>
      <c r="U148" s="31"/>
      <c r="V148" s="31"/>
      <c r="W148" s="31"/>
      <c r="X148" s="31"/>
      <c r="Y148" s="31"/>
      <c r="Z148" s="31"/>
    </row>
    <row r="149" ht="15.75" customHeight="1">
      <c r="A149" s="31"/>
      <c r="B149" s="31"/>
      <c r="C149" s="31"/>
      <c r="D149" s="31"/>
      <c r="E149" s="31"/>
      <c r="F149" s="31"/>
      <c r="G149" s="31"/>
      <c r="H149" s="31"/>
      <c r="I149" s="31"/>
      <c r="J149" s="31"/>
      <c r="K149" s="31"/>
      <c r="L149" s="31"/>
      <c r="M149" s="31"/>
      <c r="N149" s="31"/>
      <c r="O149" s="31"/>
      <c r="P149" s="31"/>
      <c r="Q149" s="31"/>
      <c r="R149" s="31"/>
      <c r="S149" s="31"/>
      <c r="T149" s="31"/>
      <c r="U149" s="31"/>
      <c r="V149" s="31"/>
      <c r="W149" s="31"/>
      <c r="X149" s="31"/>
      <c r="Y149" s="31"/>
      <c r="Z149" s="31"/>
    </row>
    <row r="150" ht="15.75" customHeight="1">
      <c r="A150" s="31"/>
      <c r="B150" s="31"/>
      <c r="C150" s="31"/>
      <c r="D150" s="31"/>
      <c r="E150" s="31"/>
      <c r="F150" s="31"/>
      <c r="G150" s="31"/>
      <c r="H150" s="31"/>
      <c r="I150" s="31"/>
      <c r="J150" s="31"/>
      <c r="K150" s="31"/>
      <c r="L150" s="31"/>
      <c r="M150" s="31"/>
      <c r="N150" s="31"/>
      <c r="O150" s="31"/>
      <c r="P150" s="31"/>
      <c r="Q150" s="31"/>
      <c r="R150" s="31"/>
      <c r="S150" s="31"/>
      <c r="T150" s="31"/>
      <c r="U150" s="31"/>
      <c r="V150" s="31"/>
      <c r="W150" s="31"/>
      <c r="X150" s="31"/>
      <c r="Y150" s="31"/>
      <c r="Z150" s="31"/>
    </row>
    <row r="151" ht="15.75" customHeight="1">
      <c r="A151" s="31"/>
      <c r="B151" s="31"/>
      <c r="C151" s="31"/>
      <c r="D151" s="31"/>
      <c r="E151" s="31"/>
      <c r="F151" s="31"/>
      <c r="G151" s="31"/>
      <c r="H151" s="31"/>
      <c r="I151" s="31"/>
      <c r="J151" s="31"/>
      <c r="K151" s="31"/>
      <c r="L151" s="31"/>
      <c r="M151" s="31"/>
      <c r="N151" s="31"/>
      <c r="O151" s="31"/>
      <c r="P151" s="31"/>
      <c r="Q151" s="31"/>
      <c r="R151" s="31"/>
      <c r="S151" s="31"/>
      <c r="T151" s="31"/>
      <c r="U151" s="31"/>
      <c r="V151" s="31"/>
      <c r="W151" s="31"/>
      <c r="X151" s="31"/>
      <c r="Y151" s="31"/>
      <c r="Z151" s="31"/>
    </row>
    <row r="152" ht="15.75" customHeight="1">
      <c r="A152" s="31"/>
      <c r="B152" s="31"/>
      <c r="C152" s="31"/>
      <c r="D152" s="31"/>
      <c r="E152" s="31"/>
      <c r="F152" s="31"/>
      <c r="G152" s="31"/>
      <c r="H152" s="31"/>
      <c r="I152" s="31"/>
      <c r="J152" s="31"/>
      <c r="K152" s="31"/>
      <c r="L152" s="31"/>
      <c r="M152" s="31"/>
      <c r="N152" s="31"/>
      <c r="O152" s="31"/>
      <c r="P152" s="31"/>
      <c r="Q152" s="31"/>
      <c r="R152" s="31"/>
      <c r="S152" s="31"/>
      <c r="T152" s="31"/>
      <c r="U152" s="31"/>
      <c r="V152" s="31"/>
      <c r="W152" s="31"/>
      <c r="X152" s="31"/>
      <c r="Y152" s="31"/>
      <c r="Z152" s="31"/>
    </row>
    <row r="153" ht="15.75" customHeight="1">
      <c r="A153" s="31"/>
      <c r="B153" s="31"/>
      <c r="C153" s="31"/>
      <c r="D153" s="31"/>
      <c r="E153" s="31"/>
      <c r="F153" s="31"/>
      <c r="G153" s="31"/>
      <c r="H153" s="31"/>
      <c r="I153" s="31"/>
      <c r="J153" s="31"/>
      <c r="K153" s="31"/>
      <c r="L153" s="31"/>
      <c r="M153" s="31"/>
      <c r="N153" s="31"/>
      <c r="O153" s="31"/>
      <c r="P153" s="31"/>
      <c r="Q153" s="31"/>
      <c r="R153" s="31"/>
      <c r="S153" s="31"/>
      <c r="T153" s="31"/>
      <c r="U153" s="31"/>
      <c r="V153" s="31"/>
      <c r="W153" s="31"/>
      <c r="X153" s="31"/>
      <c r="Y153" s="31"/>
      <c r="Z153" s="31"/>
    </row>
    <row r="154" ht="15.75" customHeight="1">
      <c r="A154" s="31"/>
      <c r="B154" s="31"/>
      <c r="C154" s="31"/>
      <c r="D154" s="31"/>
      <c r="E154" s="31"/>
      <c r="F154" s="31"/>
      <c r="G154" s="31"/>
      <c r="H154" s="31"/>
      <c r="I154" s="31"/>
      <c r="J154" s="31"/>
      <c r="K154" s="31"/>
      <c r="L154" s="31"/>
      <c r="M154" s="31"/>
      <c r="N154" s="31"/>
      <c r="O154" s="31"/>
      <c r="P154" s="31"/>
      <c r="Q154" s="31"/>
      <c r="R154" s="31"/>
      <c r="S154" s="31"/>
      <c r="T154" s="31"/>
      <c r="U154" s="31"/>
      <c r="V154" s="31"/>
      <c r="W154" s="31"/>
      <c r="X154" s="31"/>
      <c r="Y154" s="31"/>
      <c r="Z154" s="31"/>
    </row>
    <row r="155" ht="15.75" customHeight="1">
      <c r="A155" s="31"/>
      <c r="B155" s="31"/>
      <c r="C155" s="31"/>
      <c r="D155" s="31"/>
      <c r="E155" s="31"/>
      <c r="F155" s="31"/>
      <c r="G155" s="31"/>
      <c r="H155" s="31"/>
      <c r="I155" s="31"/>
      <c r="J155" s="31"/>
      <c r="K155" s="31"/>
      <c r="L155" s="31"/>
      <c r="M155" s="31"/>
      <c r="N155" s="31"/>
      <c r="O155" s="31"/>
      <c r="P155" s="31"/>
      <c r="Q155" s="31"/>
      <c r="R155" s="31"/>
      <c r="S155" s="31"/>
      <c r="T155" s="31"/>
      <c r="U155" s="31"/>
      <c r="V155" s="31"/>
      <c r="W155" s="31"/>
      <c r="X155" s="31"/>
      <c r="Y155" s="31"/>
      <c r="Z155" s="31"/>
    </row>
    <row r="156" ht="15.75" customHeight="1">
      <c r="A156" s="31"/>
      <c r="B156" s="31"/>
      <c r="C156" s="31"/>
      <c r="D156" s="31"/>
      <c r="E156" s="31"/>
      <c r="F156" s="31"/>
      <c r="G156" s="31"/>
      <c r="H156" s="31"/>
      <c r="I156" s="31"/>
      <c r="J156" s="31"/>
      <c r="K156" s="31"/>
      <c r="L156" s="31"/>
      <c r="M156" s="31"/>
      <c r="N156" s="31"/>
      <c r="O156" s="31"/>
      <c r="P156" s="31"/>
      <c r="Q156" s="31"/>
      <c r="R156" s="31"/>
      <c r="S156" s="31"/>
      <c r="T156" s="31"/>
      <c r="U156" s="31"/>
      <c r="V156" s="31"/>
      <c r="W156" s="31"/>
      <c r="X156" s="31"/>
      <c r="Y156" s="31"/>
      <c r="Z156" s="31"/>
    </row>
    <row r="157" ht="15.75" customHeight="1">
      <c r="A157" s="31"/>
      <c r="B157" s="31"/>
      <c r="C157" s="31"/>
      <c r="D157" s="31"/>
      <c r="E157" s="31"/>
      <c r="F157" s="31"/>
      <c r="G157" s="31"/>
      <c r="H157" s="31"/>
      <c r="I157" s="31"/>
      <c r="J157" s="31"/>
      <c r="K157" s="31"/>
      <c r="L157" s="31"/>
      <c r="M157" s="31"/>
      <c r="N157" s="31"/>
      <c r="O157" s="31"/>
      <c r="P157" s="31"/>
      <c r="Q157" s="31"/>
      <c r="R157" s="31"/>
      <c r="S157" s="31"/>
      <c r="T157" s="31"/>
      <c r="U157" s="31"/>
      <c r="V157" s="31"/>
      <c r="W157" s="31"/>
      <c r="X157" s="31"/>
      <c r="Y157" s="31"/>
      <c r="Z157" s="31"/>
    </row>
    <row r="158" ht="15.75" customHeight="1">
      <c r="A158" s="31"/>
      <c r="B158" s="31"/>
      <c r="C158" s="31"/>
      <c r="D158" s="31"/>
      <c r="E158" s="31"/>
      <c r="F158" s="31"/>
      <c r="G158" s="31"/>
      <c r="H158" s="31"/>
      <c r="I158" s="31"/>
      <c r="J158" s="31"/>
      <c r="K158" s="31"/>
      <c r="L158" s="31"/>
      <c r="M158" s="31"/>
      <c r="N158" s="31"/>
      <c r="O158" s="31"/>
      <c r="P158" s="31"/>
      <c r="Q158" s="31"/>
      <c r="R158" s="31"/>
      <c r="S158" s="31"/>
      <c r="T158" s="31"/>
      <c r="U158" s="31"/>
      <c r="V158" s="31"/>
      <c r="W158" s="31"/>
      <c r="X158" s="31"/>
      <c r="Y158" s="31"/>
      <c r="Z158" s="31"/>
    </row>
    <row r="159" ht="15.75" customHeight="1">
      <c r="A159" s="31"/>
      <c r="B159" s="31"/>
      <c r="C159" s="31"/>
      <c r="D159" s="31"/>
      <c r="E159" s="31"/>
      <c r="F159" s="31"/>
      <c r="G159" s="31"/>
      <c r="H159" s="31"/>
      <c r="I159" s="31"/>
      <c r="J159" s="31"/>
      <c r="K159" s="31"/>
      <c r="L159" s="31"/>
      <c r="M159" s="31"/>
      <c r="N159" s="31"/>
      <c r="O159" s="31"/>
      <c r="P159" s="31"/>
      <c r="Q159" s="31"/>
      <c r="R159" s="31"/>
      <c r="S159" s="31"/>
      <c r="T159" s="31"/>
      <c r="U159" s="31"/>
      <c r="V159" s="31"/>
      <c r="W159" s="31"/>
      <c r="X159" s="31"/>
      <c r="Y159" s="31"/>
      <c r="Z159" s="31"/>
    </row>
    <row r="160" ht="15.75" customHeight="1">
      <c r="A160" s="31"/>
      <c r="B160" s="31"/>
      <c r="C160" s="31"/>
      <c r="D160" s="31"/>
      <c r="E160" s="31"/>
      <c r="F160" s="31"/>
      <c r="G160" s="31"/>
      <c r="H160" s="31"/>
      <c r="I160" s="31"/>
      <c r="J160" s="31"/>
      <c r="K160" s="31"/>
      <c r="L160" s="31"/>
      <c r="M160" s="31"/>
      <c r="N160" s="31"/>
      <c r="O160" s="31"/>
      <c r="P160" s="31"/>
      <c r="Q160" s="31"/>
      <c r="R160" s="31"/>
      <c r="S160" s="31"/>
      <c r="T160" s="31"/>
      <c r="U160" s="31"/>
      <c r="V160" s="31"/>
      <c r="W160" s="31"/>
      <c r="X160" s="31"/>
      <c r="Y160" s="31"/>
      <c r="Z160" s="31"/>
    </row>
    <row r="161" ht="15.75" customHeight="1">
      <c r="A161" s="31"/>
      <c r="B161" s="31"/>
      <c r="C161" s="31"/>
      <c r="D161" s="31"/>
      <c r="E161" s="31"/>
      <c r="F161" s="31"/>
      <c r="G161" s="31"/>
      <c r="H161" s="31"/>
      <c r="I161" s="31"/>
      <c r="J161" s="31"/>
      <c r="K161" s="31"/>
      <c r="L161" s="31"/>
      <c r="M161" s="31"/>
      <c r="N161" s="31"/>
      <c r="O161" s="31"/>
      <c r="P161" s="31"/>
      <c r="Q161" s="31"/>
      <c r="R161" s="31"/>
      <c r="S161" s="31"/>
      <c r="T161" s="31"/>
      <c r="U161" s="31"/>
      <c r="V161" s="31"/>
      <c r="W161" s="31"/>
      <c r="X161" s="31"/>
      <c r="Y161" s="31"/>
      <c r="Z161" s="31"/>
    </row>
    <row r="162" ht="15.75" customHeight="1">
      <c r="A162" s="31"/>
      <c r="B162" s="31"/>
      <c r="C162" s="31"/>
      <c r="D162" s="31"/>
      <c r="E162" s="31"/>
      <c r="F162" s="31"/>
      <c r="G162" s="31"/>
      <c r="H162" s="31"/>
      <c r="I162" s="31"/>
      <c r="J162" s="31"/>
      <c r="K162" s="31"/>
      <c r="L162" s="31"/>
      <c r="M162" s="31"/>
      <c r="N162" s="31"/>
      <c r="O162" s="31"/>
      <c r="P162" s="31"/>
      <c r="Q162" s="31"/>
      <c r="R162" s="31"/>
      <c r="S162" s="31"/>
      <c r="T162" s="31"/>
      <c r="U162" s="31"/>
      <c r="V162" s="31"/>
      <c r="W162" s="31"/>
      <c r="X162" s="31"/>
      <c r="Y162" s="31"/>
      <c r="Z162" s="31"/>
    </row>
    <row r="163" ht="15.75" customHeight="1">
      <c r="A163" s="31"/>
      <c r="B163" s="31"/>
      <c r="C163" s="31"/>
      <c r="D163" s="31"/>
      <c r="E163" s="31"/>
      <c r="F163" s="31"/>
      <c r="G163" s="31"/>
      <c r="H163" s="31"/>
      <c r="I163" s="31"/>
      <c r="J163" s="31"/>
      <c r="K163" s="31"/>
      <c r="L163" s="31"/>
      <c r="M163" s="31"/>
      <c r="N163" s="31"/>
      <c r="O163" s="31"/>
      <c r="P163" s="31"/>
      <c r="Q163" s="31"/>
      <c r="R163" s="31"/>
      <c r="S163" s="31"/>
      <c r="T163" s="31"/>
      <c r="U163" s="31"/>
      <c r="V163" s="31"/>
      <c r="W163" s="31"/>
      <c r="X163" s="31"/>
      <c r="Y163" s="31"/>
      <c r="Z163" s="31"/>
    </row>
    <row r="164" ht="15.75" customHeight="1">
      <c r="A164" s="31"/>
      <c r="B164" s="31"/>
      <c r="C164" s="31"/>
      <c r="D164" s="31"/>
      <c r="E164" s="31"/>
      <c r="F164" s="31"/>
      <c r="G164" s="31"/>
      <c r="H164" s="31"/>
      <c r="I164" s="31"/>
      <c r="J164" s="31"/>
      <c r="K164" s="31"/>
      <c r="L164" s="31"/>
      <c r="M164" s="31"/>
      <c r="N164" s="31"/>
      <c r="O164" s="31"/>
      <c r="P164" s="31"/>
      <c r="Q164" s="31"/>
      <c r="R164" s="31"/>
      <c r="S164" s="31"/>
      <c r="T164" s="31"/>
      <c r="U164" s="31"/>
      <c r="V164" s="31"/>
      <c r="W164" s="31"/>
      <c r="X164" s="31"/>
      <c r="Y164" s="31"/>
      <c r="Z164" s="31"/>
    </row>
    <row r="165" ht="15.75" customHeight="1">
      <c r="A165" s="31"/>
      <c r="B165" s="31"/>
      <c r="C165" s="31"/>
      <c r="D165" s="31"/>
      <c r="E165" s="31"/>
      <c r="F165" s="31"/>
      <c r="G165" s="31"/>
      <c r="H165" s="31"/>
      <c r="I165" s="31"/>
      <c r="J165" s="31"/>
      <c r="K165" s="31"/>
      <c r="L165" s="31"/>
      <c r="M165" s="31"/>
      <c r="N165" s="31"/>
      <c r="O165" s="31"/>
      <c r="P165" s="31"/>
      <c r="Q165" s="31"/>
      <c r="R165" s="31"/>
      <c r="S165" s="31"/>
      <c r="T165" s="31"/>
      <c r="U165" s="31"/>
      <c r="V165" s="31"/>
      <c r="W165" s="31"/>
      <c r="X165" s="31"/>
      <c r="Y165" s="31"/>
      <c r="Z165" s="31"/>
    </row>
    <row r="166" ht="15.75" customHeight="1">
      <c r="A166" s="31"/>
      <c r="B166" s="31"/>
      <c r="C166" s="31"/>
      <c r="D166" s="31"/>
      <c r="E166" s="31"/>
      <c r="F166" s="31"/>
      <c r="G166" s="31"/>
      <c r="H166" s="31"/>
      <c r="I166" s="31"/>
      <c r="J166" s="31"/>
      <c r="K166" s="31"/>
      <c r="L166" s="31"/>
      <c r="M166" s="31"/>
      <c r="N166" s="31"/>
      <c r="O166" s="31"/>
      <c r="P166" s="31"/>
      <c r="Q166" s="31"/>
      <c r="R166" s="31"/>
      <c r="S166" s="31"/>
      <c r="T166" s="31"/>
      <c r="U166" s="31"/>
      <c r="V166" s="31"/>
      <c r="W166" s="31"/>
      <c r="X166" s="31"/>
      <c r="Y166" s="31"/>
      <c r="Z166" s="31"/>
    </row>
    <row r="167" ht="15.75" customHeight="1">
      <c r="A167" s="31"/>
      <c r="B167" s="31"/>
      <c r="C167" s="31"/>
      <c r="D167" s="31"/>
      <c r="E167" s="31"/>
      <c r="F167" s="31"/>
      <c r="G167" s="31"/>
      <c r="H167" s="31"/>
      <c r="I167" s="31"/>
      <c r="J167" s="31"/>
      <c r="K167" s="31"/>
      <c r="L167" s="31"/>
      <c r="M167" s="31"/>
      <c r="N167" s="31"/>
      <c r="O167" s="31"/>
      <c r="P167" s="31"/>
      <c r="Q167" s="31"/>
      <c r="R167" s="31"/>
      <c r="S167" s="31"/>
      <c r="T167" s="31"/>
      <c r="U167" s="31"/>
      <c r="V167" s="31"/>
      <c r="W167" s="31"/>
      <c r="X167" s="31"/>
      <c r="Y167" s="31"/>
      <c r="Z167" s="31"/>
    </row>
    <row r="168" ht="15.75" customHeight="1">
      <c r="A168" s="31"/>
      <c r="B168" s="31"/>
      <c r="C168" s="31"/>
      <c r="D168" s="31"/>
      <c r="E168" s="31"/>
      <c r="F168" s="31"/>
      <c r="G168" s="31"/>
      <c r="H168" s="31"/>
      <c r="I168" s="31"/>
      <c r="J168" s="31"/>
      <c r="K168" s="31"/>
      <c r="L168" s="31"/>
      <c r="M168" s="31"/>
      <c r="N168" s="31"/>
      <c r="O168" s="31"/>
      <c r="P168" s="31"/>
      <c r="Q168" s="31"/>
      <c r="R168" s="31"/>
      <c r="S168" s="31"/>
      <c r="T168" s="31"/>
      <c r="U168" s="31"/>
      <c r="V168" s="31"/>
      <c r="W168" s="31"/>
      <c r="X168" s="31"/>
      <c r="Y168" s="31"/>
      <c r="Z168" s="31"/>
    </row>
    <row r="169" ht="15.75" customHeight="1">
      <c r="A169" s="31"/>
      <c r="B169" s="31"/>
      <c r="C169" s="31"/>
      <c r="D169" s="31"/>
      <c r="E169" s="31"/>
      <c r="F169" s="31"/>
      <c r="G169" s="31"/>
      <c r="H169" s="31"/>
      <c r="I169" s="31"/>
      <c r="J169" s="31"/>
      <c r="K169" s="31"/>
      <c r="L169" s="31"/>
      <c r="M169" s="31"/>
      <c r="N169" s="31"/>
      <c r="O169" s="31"/>
      <c r="P169" s="31"/>
      <c r="Q169" s="31"/>
      <c r="R169" s="31"/>
      <c r="S169" s="31"/>
      <c r="T169" s="31"/>
      <c r="U169" s="31"/>
      <c r="V169" s="31"/>
      <c r="W169" s="31"/>
      <c r="X169" s="31"/>
      <c r="Y169" s="31"/>
      <c r="Z169" s="31"/>
    </row>
    <row r="170" ht="15.75" customHeight="1">
      <c r="A170" s="31"/>
      <c r="B170" s="31"/>
      <c r="C170" s="31"/>
      <c r="D170" s="31"/>
      <c r="E170" s="31"/>
      <c r="F170" s="31"/>
      <c r="G170" s="31"/>
      <c r="H170" s="31"/>
      <c r="I170" s="31"/>
      <c r="J170" s="31"/>
      <c r="K170" s="31"/>
      <c r="L170" s="31"/>
      <c r="M170" s="31"/>
      <c r="N170" s="31"/>
      <c r="O170" s="31"/>
      <c r="P170" s="31"/>
      <c r="Q170" s="31"/>
      <c r="R170" s="31"/>
      <c r="S170" s="31"/>
      <c r="T170" s="31"/>
      <c r="U170" s="31"/>
      <c r="V170" s="31"/>
      <c r="W170" s="31"/>
      <c r="X170" s="31"/>
      <c r="Y170" s="31"/>
      <c r="Z170" s="31"/>
    </row>
    <row r="171" ht="15.75" customHeight="1">
      <c r="A171" s="31"/>
      <c r="B171" s="31"/>
      <c r="C171" s="31"/>
      <c r="D171" s="31"/>
      <c r="E171" s="31"/>
      <c r="F171" s="31"/>
      <c r="G171" s="31"/>
      <c r="H171" s="31"/>
      <c r="I171" s="31"/>
      <c r="J171" s="31"/>
      <c r="K171" s="31"/>
      <c r="L171" s="31"/>
      <c r="M171" s="31"/>
      <c r="N171" s="31"/>
      <c r="O171" s="31"/>
      <c r="P171" s="31"/>
      <c r="Q171" s="31"/>
      <c r="R171" s="31"/>
      <c r="S171" s="31"/>
      <c r="T171" s="31"/>
      <c r="U171" s="31"/>
      <c r="V171" s="31"/>
      <c r="W171" s="31"/>
      <c r="X171" s="31"/>
      <c r="Y171" s="31"/>
      <c r="Z171" s="31"/>
    </row>
    <row r="172" ht="15.75" customHeight="1">
      <c r="A172" s="31"/>
      <c r="B172" s="31"/>
      <c r="C172" s="31"/>
      <c r="D172" s="31"/>
      <c r="E172" s="31"/>
      <c r="F172" s="31"/>
      <c r="G172" s="31"/>
      <c r="H172" s="31"/>
      <c r="I172" s="31"/>
      <c r="J172" s="31"/>
      <c r="K172" s="31"/>
      <c r="L172" s="31"/>
      <c r="M172" s="31"/>
      <c r="N172" s="31"/>
      <c r="O172" s="31"/>
      <c r="P172" s="31"/>
      <c r="Q172" s="31"/>
      <c r="R172" s="31"/>
      <c r="S172" s="31"/>
      <c r="T172" s="31"/>
      <c r="U172" s="31"/>
      <c r="V172" s="31"/>
      <c r="W172" s="31"/>
      <c r="X172" s="31"/>
      <c r="Y172" s="31"/>
      <c r="Z172" s="31"/>
    </row>
    <row r="173" ht="15.75" customHeight="1">
      <c r="A173" s="31"/>
      <c r="B173" s="31"/>
      <c r="C173" s="31"/>
      <c r="D173" s="31"/>
      <c r="E173" s="31"/>
      <c r="F173" s="31"/>
      <c r="G173" s="31"/>
      <c r="H173" s="31"/>
      <c r="I173" s="31"/>
      <c r="J173" s="31"/>
      <c r="K173" s="31"/>
      <c r="L173" s="31"/>
      <c r="M173" s="31"/>
      <c r="N173" s="31"/>
      <c r="O173" s="31"/>
      <c r="P173" s="31"/>
      <c r="Q173" s="31"/>
      <c r="R173" s="31"/>
      <c r="S173" s="31"/>
      <c r="T173" s="31"/>
      <c r="U173" s="31"/>
      <c r="V173" s="31"/>
      <c r="W173" s="31"/>
      <c r="X173" s="31"/>
      <c r="Y173" s="31"/>
      <c r="Z173" s="31"/>
    </row>
    <row r="174" ht="15.75" customHeight="1">
      <c r="A174" s="31"/>
      <c r="B174" s="31"/>
      <c r="C174" s="31"/>
      <c r="D174" s="31"/>
      <c r="E174" s="31"/>
      <c r="F174" s="31"/>
      <c r="G174" s="31"/>
      <c r="H174" s="31"/>
      <c r="I174" s="31"/>
      <c r="J174" s="31"/>
      <c r="K174" s="31"/>
      <c r="L174" s="31"/>
      <c r="M174" s="31"/>
      <c r="N174" s="31"/>
      <c r="O174" s="31"/>
      <c r="P174" s="31"/>
      <c r="Q174" s="31"/>
      <c r="R174" s="31"/>
      <c r="S174" s="31"/>
      <c r="T174" s="31"/>
      <c r="U174" s="31"/>
      <c r="V174" s="31"/>
      <c r="W174" s="31"/>
      <c r="X174" s="31"/>
      <c r="Y174" s="31"/>
      <c r="Z174" s="31"/>
    </row>
    <row r="175" ht="15.75" customHeight="1">
      <c r="A175" s="31"/>
      <c r="B175" s="31"/>
      <c r="C175" s="31"/>
      <c r="D175" s="31"/>
      <c r="E175" s="31"/>
      <c r="F175" s="31"/>
      <c r="G175" s="31"/>
      <c r="H175" s="31"/>
      <c r="I175" s="31"/>
      <c r="J175" s="31"/>
      <c r="K175" s="31"/>
      <c r="L175" s="31"/>
      <c r="M175" s="31"/>
      <c r="N175" s="31"/>
      <c r="O175" s="31"/>
      <c r="P175" s="31"/>
      <c r="Q175" s="31"/>
      <c r="R175" s="31"/>
      <c r="S175" s="31"/>
      <c r="T175" s="31"/>
      <c r="U175" s="31"/>
      <c r="V175" s="31"/>
      <c r="W175" s="31"/>
      <c r="X175" s="31"/>
      <c r="Y175" s="31"/>
      <c r="Z175" s="31"/>
    </row>
    <row r="176" ht="15.75" customHeight="1">
      <c r="A176" s="31"/>
      <c r="B176" s="31"/>
      <c r="C176" s="31"/>
      <c r="D176" s="31"/>
      <c r="E176" s="31"/>
      <c r="F176" s="31"/>
      <c r="G176" s="31"/>
      <c r="H176" s="31"/>
      <c r="I176" s="31"/>
      <c r="J176" s="31"/>
      <c r="K176" s="31"/>
      <c r="L176" s="31"/>
      <c r="M176" s="31"/>
      <c r="N176" s="31"/>
      <c r="O176" s="31"/>
      <c r="P176" s="31"/>
      <c r="Q176" s="31"/>
      <c r="R176" s="31"/>
      <c r="S176" s="31"/>
      <c r="T176" s="31"/>
      <c r="U176" s="31"/>
      <c r="V176" s="31"/>
      <c r="W176" s="31"/>
      <c r="X176" s="31"/>
      <c r="Y176" s="31"/>
      <c r="Z176" s="31"/>
    </row>
    <row r="177" ht="15.75" customHeight="1">
      <c r="A177" s="31"/>
      <c r="B177" s="31"/>
      <c r="C177" s="31"/>
      <c r="D177" s="31"/>
      <c r="E177" s="31"/>
      <c r="F177" s="31"/>
      <c r="G177" s="31"/>
      <c r="H177" s="31"/>
      <c r="I177" s="31"/>
      <c r="J177" s="31"/>
      <c r="K177" s="31"/>
      <c r="L177" s="31"/>
      <c r="M177" s="31"/>
      <c r="N177" s="31"/>
      <c r="O177" s="31"/>
      <c r="P177" s="31"/>
      <c r="Q177" s="31"/>
      <c r="R177" s="31"/>
      <c r="S177" s="31"/>
      <c r="T177" s="31"/>
      <c r="U177" s="31"/>
      <c r="V177" s="31"/>
      <c r="W177" s="31"/>
      <c r="X177" s="31"/>
      <c r="Y177" s="31"/>
      <c r="Z177" s="31"/>
    </row>
    <row r="178" ht="15.75" customHeight="1">
      <c r="A178" s="31"/>
      <c r="B178" s="31"/>
      <c r="C178" s="31"/>
      <c r="D178" s="31"/>
      <c r="E178" s="31"/>
      <c r="F178" s="31"/>
      <c r="G178" s="31"/>
      <c r="H178" s="31"/>
      <c r="I178" s="31"/>
      <c r="J178" s="31"/>
      <c r="K178" s="31"/>
      <c r="L178" s="31"/>
      <c r="M178" s="31"/>
      <c r="N178" s="31"/>
      <c r="O178" s="31"/>
      <c r="P178" s="31"/>
      <c r="Q178" s="31"/>
      <c r="R178" s="31"/>
      <c r="S178" s="31"/>
      <c r="T178" s="31"/>
      <c r="U178" s="31"/>
      <c r="V178" s="31"/>
      <c r="W178" s="31"/>
      <c r="X178" s="31"/>
      <c r="Y178" s="31"/>
      <c r="Z178" s="31"/>
    </row>
    <row r="179" ht="15.75" customHeight="1">
      <c r="A179" s="31"/>
      <c r="B179" s="31"/>
      <c r="C179" s="31"/>
      <c r="D179" s="31"/>
      <c r="E179" s="31"/>
      <c r="F179" s="31"/>
      <c r="G179" s="31"/>
      <c r="H179" s="31"/>
      <c r="I179" s="31"/>
      <c r="J179" s="31"/>
      <c r="K179" s="31"/>
      <c r="L179" s="31"/>
      <c r="M179" s="31"/>
      <c r="N179" s="31"/>
      <c r="O179" s="31"/>
      <c r="P179" s="31"/>
      <c r="Q179" s="31"/>
      <c r="R179" s="31"/>
      <c r="S179" s="31"/>
      <c r="T179" s="31"/>
      <c r="U179" s="31"/>
      <c r="V179" s="31"/>
      <c r="W179" s="31"/>
      <c r="X179" s="31"/>
      <c r="Y179" s="31"/>
      <c r="Z179" s="31"/>
    </row>
    <row r="180" ht="15.75" customHeight="1">
      <c r="A180" s="31"/>
      <c r="B180" s="31"/>
      <c r="C180" s="31"/>
      <c r="D180" s="31"/>
      <c r="E180" s="31"/>
      <c r="F180" s="31"/>
      <c r="G180" s="31"/>
      <c r="H180" s="31"/>
      <c r="I180" s="31"/>
      <c r="J180" s="31"/>
      <c r="K180" s="31"/>
      <c r="L180" s="31"/>
      <c r="M180" s="31"/>
      <c r="N180" s="31"/>
      <c r="O180" s="31"/>
      <c r="P180" s="31"/>
      <c r="Q180" s="31"/>
      <c r="R180" s="31"/>
      <c r="S180" s="31"/>
      <c r="T180" s="31"/>
      <c r="U180" s="31"/>
      <c r="V180" s="31"/>
      <c r="W180" s="31"/>
      <c r="X180" s="31"/>
      <c r="Y180" s="31"/>
      <c r="Z180" s="31"/>
    </row>
    <row r="181" ht="15.75" customHeight="1">
      <c r="A181" s="31"/>
      <c r="B181" s="31"/>
      <c r="C181" s="31"/>
      <c r="D181" s="31"/>
      <c r="E181" s="31"/>
      <c r="F181" s="31"/>
      <c r="G181" s="31"/>
      <c r="H181" s="31"/>
      <c r="I181" s="31"/>
      <c r="J181" s="31"/>
      <c r="K181" s="31"/>
      <c r="L181" s="31"/>
      <c r="M181" s="31"/>
      <c r="N181" s="31"/>
      <c r="O181" s="31"/>
      <c r="P181" s="31"/>
      <c r="Q181" s="31"/>
      <c r="R181" s="31"/>
      <c r="S181" s="31"/>
      <c r="T181" s="31"/>
      <c r="U181" s="31"/>
      <c r="V181" s="31"/>
      <c r="W181" s="31"/>
      <c r="X181" s="31"/>
      <c r="Y181" s="31"/>
      <c r="Z181" s="31"/>
    </row>
    <row r="182" ht="15.75" customHeight="1">
      <c r="A182" s="31"/>
      <c r="B182" s="31"/>
      <c r="C182" s="31"/>
      <c r="D182" s="31"/>
      <c r="E182" s="31"/>
      <c r="F182" s="31"/>
      <c r="G182" s="31"/>
      <c r="H182" s="31"/>
      <c r="I182" s="31"/>
      <c r="J182" s="31"/>
      <c r="K182" s="31"/>
      <c r="L182" s="31"/>
      <c r="M182" s="31"/>
      <c r="N182" s="31"/>
      <c r="O182" s="31"/>
      <c r="P182" s="31"/>
      <c r="Q182" s="31"/>
      <c r="R182" s="31"/>
      <c r="S182" s="31"/>
      <c r="T182" s="31"/>
      <c r="U182" s="31"/>
      <c r="V182" s="31"/>
      <c r="W182" s="31"/>
      <c r="X182" s="31"/>
      <c r="Y182" s="31"/>
      <c r="Z182" s="31"/>
    </row>
    <row r="183" ht="15.75" customHeight="1">
      <c r="A183" s="31"/>
      <c r="B183" s="31"/>
      <c r="C183" s="31"/>
      <c r="D183" s="31"/>
      <c r="E183" s="31"/>
      <c r="F183" s="31"/>
      <c r="G183" s="31"/>
      <c r="H183" s="31"/>
      <c r="I183" s="31"/>
      <c r="J183" s="31"/>
      <c r="K183" s="31"/>
      <c r="L183" s="31"/>
      <c r="M183" s="31"/>
      <c r="N183" s="31"/>
      <c r="O183" s="31"/>
      <c r="P183" s="31"/>
      <c r="Q183" s="31"/>
      <c r="R183" s="31"/>
      <c r="S183" s="31"/>
      <c r="T183" s="31"/>
      <c r="U183" s="31"/>
      <c r="V183" s="31"/>
      <c r="W183" s="31"/>
      <c r="X183" s="31"/>
      <c r="Y183" s="31"/>
      <c r="Z183" s="31"/>
    </row>
    <row r="184" ht="15.75" customHeight="1">
      <c r="A184" s="31"/>
      <c r="B184" s="31"/>
      <c r="C184" s="31"/>
      <c r="D184" s="31"/>
      <c r="E184" s="31"/>
      <c r="F184" s="31"/>
      <c r="G184" s="31"/>
      <c r="H184" s="31"/>
      <c r="I184" s="31"/>
      <c r="J184" s="31"/>
      <c r="K184" s="31"/>
      <c r="L184" s="31"/>
      <c r="M184" s="31"/>
      <c r="N184" s="31"/>
      <c r="O184" s="31"/>
      <c r="P184" s="31"/>
      <c r="Q184" s="31"/>
      <c r="R184" s="31"/>
      <c r="S184" s="31"/>
      <c r="T184" s="31"/>
      <c r="U184" s="31"/>
      <c r="V184" s="31"/>
      <c r="W184" s="31"/>
      <c r="X184" s="31"/>
      <c r="Y184" s="31"/>
      <c r="Z184" s="31"/>
    </row>
    <row r="185" ht="15.75" customHeight="1">
      <c r="A185" s="31"/>
      <c r="B185" s="31"/>
      <c r="C185" s="31"/>
      <c r="D185" s="31"/>
      <c r="E185" s="31"/>
      <c r="F185" s="31"/>
      <c r="G185" s="31"/>
      <c r="H185" s="31"/>
      <c r="I185" s="31"/>
      <c r="J185" s="31"/>
      <c r="K185" s="31"/>
      <c r="L185" s="31"/>
      <c r="M185" s="31"/>
      <c r="N185" s="31"/>
      <c r="O185" s="31"/>
      <c r="P185" s="31"/>
      <c r="Q185" s="31"/>
      <c r="R185" s="31"/>
      <c r="S185" s="31"/>
      <c r="T185" s="31"/>
      <c r="U185" s="31"/>
      <c r="V185" s="31"/>
      <c r="W185" s="31"/>
      <c r="X185" s="31"/>
      <c r="Y185" s="31"/>
      <c r="Z185" s="31"/>
    </row>
    <row r="186" ht="15.75" customHeight="1">
      <c r="A186" s="31"/>
      <c r="B186" s="31"/>
      <c r="C186" s="31"/>
      <c r="D186" s="31"/>
      <c r="E186" s="31"/>
      <c r="F186" s="31"/>
      <c r="G186" s="31"/>
      <c r="H186" s="31"/>
      <c r="I186" s="31"/>
      <c r="J186" s="31"/>
      <c r="K186" s="31"/>
      <c r="L186" s="31"/>
      <c r="M186" s="31"/>
      <c r="N186" s="31"/>
      <c r="O186" s="31"/>
      <c r="P186" s="31"/>
      <c r="Q186" s="31"/>
      <c r="R186" s="31"/>
      <c r="S186" s="31"/>
      <c r="T186" s="31"/>
      <c r="U186" s="31"/>
      <c r="V186" s="31"/>
      <c r="W186" s="31"/>
      <c r="X186" s="31"/>
      <c r="Y186" s="31"/>
      <c r="Z186" s="31"/>
    </row>
    <row r="187" ht="15.75" customHeight="1">
      <c r="A187" s="31"/>
      <c r="B187" s="31"/>
      <c r="C187" s="31"/>
      <c r="D187" s="31"/>
      <c r="E187" s="31"/>
      <c r="F187" s="31"/>
      <c r="G187" s="31"/>
      <c r="H187" s="31"/>
      <c r="I187" s="31"/>
      <c r="J187" s="31"/>
      <c r="K187" s="31"/>
      <c r="L187" s="31"/>
      <c r="M187" s="31"/>
      <c r="N187" s="31"/>
      <c r="O187" s="31"/>
      <c r="P187" s="31"/>
      <c r="Q187" s="31"/>
      <c r="R187" s="31"/>
      <c r="S187" s="31"/>
      <c r="T187" s="31"/>
      <c r="U187" s="31"/>
      <c r="V187" s="31"/>
      <c r="W187" s="31"/>
      <c r="X187" s="31"/>
      <c r="Y187" s="31"/>
      <c r="Z187" s="31"/>
    </row>
    <row r="188" ht="15.75" customHeight="1">
      <c r="A188" s="31"/>
      <c r="B188" s="31"/>
      <c r="C188" s="31"/>
      <c r="D188" s="31"/>
      <c r="E188" s="31"/>
      <c r="F188" s="31"/>
      <c r="G188" s="31"/>
      <c r="H188" s="31"/>
      <c r="I188" s="31"/>
      <c r="J188" s="31"/>
      <c r="K188" s="31"/>
      <c r="L188" s="31"/>
      <c r="M188" s="31"/>
      <c r="N188" s="31"/>
      <c r="O188" s="31"/>
      <c r="P188" s="31"/>
      <c r="Q188" s="31"/>
      <c r="R188" s="31"/>
      <c r="S188" s="31"/>
      <c r="T188" s="31"/>
      <c r="U188" s="31"/>
      <c r="V188" s="31"/>
      <c r="W188" s="31"/>
      <c r="X188" s="31"/>
      <c r="Y188" s="31"/>
      <c r="Z188" s="31"/>
    </row>
    <row r="189" ht="15.75" customHeight="1">
      <c r="A189" s="31"/>
      <c r="B189" s="31"/>
      <c r="C189" s="31"/>
      <c r="D189" s="31"/>
      <c r="E189" s="31"/>
      <c r="F189" s="31"/>
      <c r="G189" s="31"/>
      <c r="H189" s="31"/>
      <c r="I189" s="31"/>
      <c r="J189" s="31"/>
      <c r="K189" s="31"/>
      <c r="L189" s="31"/>
      <c r="M189" s="31"/>
      <c r="N189" s="31"/>
      <c r="O189" s="31"/>
      <c r="P189" s="31"/>
      <c r="Q189" s="31"/>
      <c r="R189" s="31"/>
      <c r="S189" s="31"/>
      <c r="T189" s="31"/>
      <c r="U189" s="31"/>
      <c r="V189" s="31"/>
      <c r="W189" s="31"/>
      <c r="X189" s="31"/>
      <c r="Y189" s="31"/>
      <c r="Z189" s="31"/>
    </row>
    <row r="190" ht="15.75" customHeight="1">
      <c r="A190" s="31"/>
      <c r="B190" s="31"/>
      <c r="C190" s="31"/>
      <c r="D190" s="31"/>
      <c r="E190" s="31"/>
      <c r="F190" s="31"/>
      <c r="G190" s="31"/>
      <c r="H190" s="31"/>
      <c r="I190" s="31"/>
      <c r="J190" s="31"/>
      <c r="K190" s="31"/>
      <c r="L190" s="31"/>
      <c r="M190" s="31"/>
      <c r="N190" s="31"/>
      <c r="O190" s="31"/>
      <c r="P190" s="31"/>
      <c r="Q190" s="31"/>
      <c r="R190" s="31"/>
      <c r="S190" s="31"/>
      <c r="T190" s="31"/>
      <c r="U190" s="31"/>
      <c r="V190" s="31"/>
      <c r="W190" s="31"/>
      <c r="X190" s="31"/>
      <c r="Y190" s="31"/>
      <c r="Z190" s="31"/>
    </row>
    <row r="191" ht="15.75" customHeight="1">
      <c r="A191" s="31"/>
      <c r="B191" s="31"/>
      <c r="C191" s="31"/>
      <c r="D191" s="31"/>
      <c r="E191" s="31"/>
      <c r="F191" s="31"/>
      <c r="G191" s="31"/>
      <c r="H191" s="31"/>
      <c r="I191" s="31"/>
      <c r="J191" s="31"/>
      <c r="K191" s="31"/>
      <c r="L191" s="31"/>
      <c r="M191" s="31"/>
      <c r="N191" s="31"/>
      <c r="O191" s="31"/>
      <c r="P191" s="31"/>
      <c r="Q191" s="31"/>
      <c r="R191" s="31"/>
      <c r="S191" s="31"/>
      <c r="T191" s="31"/>
      <c r="U191" s="31"/>
      <c r="V191" s="31"/>
      <c r="W191" s="31"/>
      <c r="X191" s="31"/>
      <c r="Y191" s="31"/>
      <c r="Z191" s="31"/>
    </row>
    <row r="192" ht="15.75" customHeight="1">
      <c r="A192" s="31"/>
      <c r="B192" s="31"/>
      <c r="C192" s="31"/>
      <c r="D192" s="31"/>
      <c r="E192" s="31"/>
      <c r="F192" s="31"/>
      <c r="G192" s="31"/>
      <c r="H192" s="31"/>
      <c r="I192" s="31"/>
      <c r="J192" s="31"/>
      <c r="K192" s="31"/>
      <c r="L192" s="31"/>
      <c r="M192" s="31"/>
      <c r="N192" s="31"/>
      <c r="O192" s="31"/>
      <c r="P192" s="31"/>
      <c r="Q192" s="31"/>
      <c r="R192" s="31"/>
      <c r="S192" s="31"/>
      <c r="T192" s="31"/>
      <c r="U192" s="31"/>
      <c r="V192" s="31"/>
      <c r="W192" s="31"/>
      <c r="X192" s="31"/>
      <c r="Y192" s="31"/>
      <c r="Z192" s="31"/>
    </row>
    <row r="193" ht="15.75" customHeight="1">
      <c r="A193" s="31"/>
      <c r="B193" s="31"/>
      <c r="C193" s="31"/>
      <c r="D193" s="31"/>
      <c r="E193" s="31"/>
      <c r="F193" s="31"/>
      <c r="G193" s="31"/>
      <c r="H193" s="31"/>
      <c r="I193" s="31"/>
      <c r="J193" s="31"/>
      <c r="K193" s="31"/>
      <c r="L193" s="31"/>
      <c r="M193" s="31"/>
      <c r="N193" s="31"/>
      <c r="O193" s="31"/>
      <c r="P193" s="31"/>
      <c r="Q193" s="31"/>
      <c r="R193" s="31"/>
      <c r="S193" s="31"/>
      <c r="T193" s="31"/>
      <c r="U193" s="31"/>
      <c r="V193" s="31"/>
      <c r="W193" s="31"/>
      <c r="X193" s="31"/>
      <c r="Y193" s="31"/>
      <c r="Z193" s="31"/>
    </row>
    <row r="194" ht="15.75" customHeight="1">
      <c r="A194" s="31"/>
      <c r="B194" s="31"/>
      <c r="C194" s="31"/>
      <c r="D194" s="31"/>
      <c r="E194" s="31"/>
      <c r="F194" s="31"/>
      <c r="G194" s="31"/>
      <c r="H194" s="31"/>
      <c r="I194" s="31"/>
      <c r="J194" s="31"/>
      <c r="K194" s="31"/>
      <c r="L194" s="31"/>
      <c r="M194" s="31"/>
      <c r="N194" s="31"/>
      <c r="O194" s="31"/>
      <c r="P194" s="31"/>
      <c r="Q194" s="31"/>
      <c r="R194" s="31"/>
      <c r="S194" s="31"/>
      <c r="T194" s="31"/>
      <c r="U194" s="31"/>
      <c r="V194" s="31"/>
      <c r="W194" s="31"/>
      <c r="X194" s="31"/>
      <c r="Y194" s="31"/>
      <c r="Z194" s="31"/>
    </row>
    <row r="195" ht="15.75" customHeight="1">
      <c r="A195" s="31"/>
      <c r="B195" s="31"/>
      <c r="C195" s="31"/>
      <c r="D195" s="31"/>
      <c r="E195" s="31"/>
      <c r="F195" s="31"/>
      <c r="G195" s="31"/>
      <c r="H195" s="31"/>
      <c r="I195" s="31"/>
      <c r="J195" s="31"/>
      <c r="K195" s="31"/>
      <c r="L195" s="31"/>
      <c r="M195" s="31"/>
      <c r="N195" s="31"/>
      <c r="O195" s="31"/>
      <c r="P195" s="31"/>
      <c r="Q195" s="31"/>
      <c r="R195" s="31"/>
      <c r="S195" s="31"/>
      <c r="T195" s="31"/>
      <c r="U195" s="31"/>
      <c r="V195" s="31"/>
      <c r="W195" s="31"/>
      <c r="X195" s="31"/>
      <c r="Y195" s="31"/>
      <c r="Z195" s="31"/>
    </row>
    <row r="196" ht="15.75" customHeight="1">
      <c r="A196" s="31"/>
      <c r="B196" s="31"/>
      <c r="C196" s="31"/>
      <c r="D196" s="31"/>
      <c r="E196" s="31"/>
      <c r="F196" s="31"/>
      <c r="G196" s="31"/>
      <c r="H196" s="31"/>
      <c r="I196" s="31"/>
      <c r="J196" s="31"/>
      <c r="K196" s="31"/>
      <c r="L196" s="31"/>
      <c r="M196" s="31"/>
      <c r="N196" s="31"/>
      <c r="O196" s="31"/>
      <c r="P196" s="31"/>
      <c r="Q196" s="31"/>
      <c r="R196" s="31"/>
      <c r="S196" s="31"/>
      <c r="T196" s="31"/>
      <c r="U196" s="31"/>
      <c r="V196" s="31"/>
      <c r="W196" s="31"/>
      <c r="X196" s="31"/>
      <c r="Y196" s="31"/>
      <c r="Z196" s="31"/>
    </row>
    <row r="197" ht="15.75" customHeight="1">
      <c r="A197" s="31"/>
      <c r="B197" s="31"/>
      <c r="C197" s="31"/>
      <c r="D197" s="31"/>
      <c r="E197" s="31"/>
      <c r="F197" s="31"/>
      <c r="G197" s="31"/>
      <c r="H197" s="31"/>
      <c r="I197" s="31"/>
      <c r="J197" s="31"/>
      <c r="K197" s="31"/>
      <c r="L197" s="31"/>
      <c r="M197" s="31"/>
      <c r="N197" s="31"/>
      <c r="O197" s="31"/>
      <c r="P197" s="31"/>
      <c r="Q197" s="31"/>
      <c r="R197" s="31"/>
      <c r="S197" s="31"/>
      <c r="T197" s="31"/>
      <c r="U197" s="31"/>
      <c r="V197" s="31"/>
      <c r="W197" s="31"/>
      <c r="X197" s="31"/>
      <c r="Y197" s="31"/>
      <c r="Z197" s="31"/>
    </row>
    <row r="198" ht="15.75" customHeight="1">
      <c r="A198" s="31"/>
      <c r="B198" s="31"/>
      <c r="C198" s="31"/>
      <c r="D198" s="31"/>
      <c r="E198" s="31"/>
      <c r="F198" s="31"/>
      <c r="G198" s="31"/>
      <c r="H198" s="31"/>
      <c r="I198" s="31"/>
      <c r="J198" s="31"/>
      <c r="K198" s="31"/>
      <c r="L198" s="31"/>
      <c r="M198" s="31"/>
      <c r="N198" s="31"/>
      <c r="O198" s="31"/>
      <c r="P198" s="31"/>
      <c r="Q198" s="31"/>
      <c r="R198" s="31"/>
      <c r="S198" s="31"/>
      <c r="T198" s="31"/>
      <c r="U198" s="31"/>
      <c r="V198" s="31"/>
      <c r="W198" s="31"/>
      <c r="X198" s="31"/>
      <c r="Y198" s="31"/>
      <c r="Z198" s="31"/>
    </row>
    <row r="199" ht="15.75" customHeight="1">
      <c r="A199" s="31"/>
      <c r="B199" s="31"/>
      <c r="C199" s="31"/>
      <c r="D199" s="31"/>
      <c r="E199" s="31"/>
      <c r="F199" s="31"/>
      <c r="G199" s="31"/>
      <c r="H199" s="31"/>
      <c r="I199" s="31"/>
      <c r="J199" s="31"/>
      <c r="K199" s="31"/>
      <c r="L199" s="31"/>
      <c r="M199" s="31"/>
      <c r="N199" s="31"/>
      <c r="O199" s="31"/>
      <c r="P199" s="31"/>
      <c r="Q199" s="31"/>
      <c r="R199" s="31"/>
      <c r="S199" s="31"/>
      <c r="T199" s="31"/>
      <c r="U199" s="31"/>
      <c r="V199" s="31"/>
      <c r="W199" s="31"/>
      <c r="X199" s="31"/>
      <c r="Y199" s="31"/>
      <c r="Z199" s="31"/>
    </row>
    <row r="200" ht="15.75" customHeight="1">
      <c r="A200" s="31"/>
      <c r="B200" s="31"/>
      <c r="C200" s="31"/>
      <c r="D200" s="31"/>
      <c r="E200" s="31"/>
      <c r="F200" s="31"/>
      <c r="G200" s="31"/>
      <c r="H200" s="31"/>
      <c r="I200" s="31"/>
      <c r="J200" s="31"/>
      <c r="K200" s="31"/>
      <c r="L200" s="31"/>
      <c r="M200" s="31"/>
      <c r="N200" s="31"/>
      <c r="O200" s="31"/>
      <c r="P200" s="31"/>
      <c r="Q200" s="31"/>
      <c r="R200" s="31"/>
      <c r="S200" s="31"/>
      <c r="T200" s="31"/>
      <c r="U200" s="31"/>
      <c r="V200" s="31"/>
      <c r="W200" s="31"/>
      <c r="X200" s="31"/>
      <c r="Y200" s="31"/>
      <c r="Z200" s="31"/>
    </row>
    <row r="201" ht="15.75" customHeight="1">
      <c r="A201" s="31"/>
      <c r="B201" s="31"/>
      <c r="C201" s="31"/>
      <c r="D201" s="31"/>
      <c r="E201" s="31"/>
      <c r="F201" s="31"/>
      <c r="G201" s="31"/>
      <c r="H201" s="31"/>
      <c r="I201" s="31"/>
      <c r="J201" s="31"/>
      <c r="K201" s="31"/>
      <c r="L201" s="31"/>
      <c r="M201" s="31"/>
      <c r="N201" s="31"/>
      <c r="O201" s="31"/>
      <c r="P201" s="31"/>
      <c r="Q201" s="31"/>
      <c r="R201" s="31"/>
      <c r="S201" s="31"/>
      <c r="T201" s="31"/>
      <c r="U201" s="31"/>
      <c r="V201" s="31"/>
      <c r="W201" s="31"/>
      <c r="X201" s="31"/>
      <c r="Y201" s="31"/>
      <c r="Z201" s="31"/>
    </row>
    <row r="202" ht="15.75" customHeight="1">
      <c r="A202" s="31"/>
      <c r="B202" s="31"/>
      <c r="C202" s="31"/>
      <c r="D202" s="31"/>
      <c r="E202" s="31"/>
      <c r="F202" s="31"/>
      <c r="G202" s="31"/>
      <c r="H202" s="31"/>
      <c r="I202" s="31"/>
      <c r="J202" s="31"/>
      <c r="K202" s="31"/>
      <c r="L202" s="31"/>
      <c r="M202" s="31"/>
      <c r="N202" s="31"/>
      <c r="O202" s="31"/>
      <c r="P202" s="31"/>
      <c r="Q202" s="31"/>
      <c r="R202" s="31"/>
      <c r="S202" s="31"/>
      <c r="T202" s="31"/>
      <c r="U202" s="31"/>
      <c r="V202" s="31"/>
      <c r="W202" s="31"/>
      <c r="X202" s="31"/>
      <c r="Y202" s="31"/>
      <c r="Z202" s="31"/>
    </row>
    <row r="203" ht="15.75" customHeight="1">
      <c r="A203" s="31"/>
      <c r="B203" s="31"/>
      <c r="C203" s="31"/>
      <c r="D203" s="31"/>
      <c r="E203" s="31"/>
      <c r="F203" s="31"/>
      <c r="G203" s="31"/>
      <c r="H203" s="31"/>
      <c r="I203" s="31"/>
      <c r="J203" s="31"/>
      <c r="K203" s="31"/>
      <c r="L203" s="31"/>
      <c r="M203" s="31"/>
      <c r="N203" s="31"/>
      <c r="O203" s="31"/>
      <c r="P203" s="31"/>
      <c r="Q203" s="31"/>
      <c r="R203" s="31"/>
      <c r="S203" s="31"/>
      <c r="T203" s="31"/>
      <c r="U203" s="31"/>
      <c r="V203" s="31"/>
      <c r="W203" s="31"/>
      <c r="X203" s="31"/>
      <c r="Y203" s="31"/>
      <c r="Z203" s="31"/>
    </row>
    <row r="204" ht="15.75" customHeight="1">
      <c r="A204" s="31"/>
      <c r="B204" s="31"/>
      <c r="C204" s="31"/>
      <c r="D204" s="31"/>
      <c r="E204" s="31"/>
      <c r="F204" s="31"/>
      <c r="G204" s="31"/>
      <c r="H204" s="31"/>
      <c r="I204" s="31"/>
      <c r="J204" s="31"/>
      <c r="K204" s="31"/>
      <c r="L204" s="31"/>
      <c r="M204" s="31"/>
      <c r="N204" s="31"/>
      <c r="O204" s="31"/>
      <c r="P204" s="31"/>
      <c r="Q204" s="31"/>
      <c r="R204" s="31"/>
      <c r="S204" s="31"/>
      <c r="T204" s="31"/>
      <c r="U204" s="31"/>
      <c r="V204" s="31"/>
      <c r="W204" s="31"/>
      <c r="X204" s="31"/>
      <c r="Y204" s="31"/>
      <c r="Z204" s="31"/>
    </row>
    <row r="205" ht="15.75" customHeight="1">
      <c r="A205" s="31"/>
      <c r="B205" s="31"/>
      <c r="C205" s="31"/>
      <c r="D205" s="31"/>
      <c r="E205" s="31"/>
      <c r="F205" s="31"/>
      <c r="G205" s="31"/>
      <c r="H205" s="31"/>
      <c r="I205" s="31"/>
      <c r="J205" s="31"/>
      <c r="K205" s="31"/>
      <c r="L205" s="31"/>
      <c r="M205" s="31"/>
      <c r="N205" s="31"/>
      <c r="O205" s="31"/>
      <c r="P205" s="31"/>
      <c r="Q205" s="31"/>
      <c r="R205" s="31"/>
      <c r="S205" s="31"/>
      <c r="T205" s="31"/>
      <c r="U205" s="31"/>
      <c r="V205" s="31"/>
      <c r="W205" s="31"/>
      <c r="X205" s="31"/>
      <c r="Y205" s="31"/>
      <c r="Z205" s="31"/>
    </row>
    <row r="206" ht="15.75" customHeight="1">
      <c r="A206" s="31"/>
      <c r="B206" s="31"/>
      <c r="C206" s="31"/>
      <c r="D206" s="31"/>
      <c r="E206" s="31"/>
      <c r="F206" s="31"/>
      <c r="G206" s="31"/>
      <c r="H206" s="31"/>
      <c r="I206" s="31"/>
      <c r="J206" s="31"/>
      <c r="K206" s="31"/>
      <c r="L206" s="31"/>
      <c r="M206" s="31"/>
      <c r="N206" s="31"/>
      <c r="O206" s="31"/>
      <c r="P206" s="31"/>
      <c r="Q206" s="31"/>
      <c r="R206" s="31"/>
      <c r="S206" s="31"/>
      <c r="T206" s="31"/>
      <c r="U206" s="31"/>
      <c r="V206" s="31"/>
      <c r="W206" s="31"/>
      <c r="X206" s="31"/>
      <c r="Y206" s="31"/>
      <c r="Z206" s="31"/>
    </row>
    <row r="207" ht="15.75" customHeight="1">
      <c r="A207" s="31"/>
      <c r="B207" s="31"/>
      <c r="C207" s="31"/>
      <c r="D207" s="31"/>
      <c r="E207" s="31"/>
      <c r="F207" s="31"/>
      <c r="G207" s="31"/>
      <c r="H207" s="31"/>
      <c r="I207" s="31"/>
      <c r="J207" s="31"/>
      <c r="K207" s="31"/>
      <c r="L207" s="31"/>
      <c r="M207" s="31"/>
      <c r="N207" s="31"/>
      <c r="O207" s="31"/>
      <c r="P207" s="31"/>
      <c r="Q207" s="31"/>
      <c r="R207" s="31"/>
      <c r="S207" s="31"/>
      <c r="T207" s="31"/>
      <c r="U207" s="31"/>
      <c r="V207" s="31"/>
      <c r="W207" s="31"/>
      <c r="X207" s="31"/>
      <c r="Y207" s="31"/>
      <c r="Z207" s="31"/>
    </row>
    <row r="208" ht="15.75" customHeight="1">
      <c r="A208" s="31"/>
      <c r="B208" s="31"/>
      <c r="C208" s="31"/>
      <c r="D208" s="31"/>
      <c r="E208" s="31"/>
      <c r="F208" s="31"/>
      <c r="G208" s="31"/>
      <c r="H208" s="31"/>
      <c r="I208" s="31"/>
      <c r="J208" s="31"/>
      <c r="K208" s="31"/>
      <c r="L208" s="31"/>
      <c r="M208" s="31"/>
      <c r="N208" s="31"/>
      <c r="O208" s="31"/>
      <c r="P208" s="31"/>
      <c r="Q208" s="31"/>
      <c r="R208" s="31"/>
      <c r="S208" s="31"/>
      <c r="T208" s="31"/>
      <c r="U208" s="31"/>
      <c r="V208" s="31"/>
      <c r="W208" s="31"/>
      <c r="X208" s="31"/>
      <c r="Y208" s="31"/>
      <c r="Z208" s="31"/>
    </row>
    <row r="209" ht="15.75" customHeight="1">
      <c r="A209" s="31"/>
      <c r="B209" s="31"/>
      <c r="C209" s="31"/>
      <c r="D209" s="31"/>
      <c r="E209" s="31"/>
      <c r="F209" s="31"/>
      <c r="G209" s="31"/>
      <c r="H209" s="31"/>
      <c r="I209" s="31"/>
      <c r="J209" s="31"/>
      <c r="K209" s="31"/>
      <c r="L209" s="31"/>
      <c r="M209" s="31"/>
      <c r="N209" s="31"/>
      <c r="O209" s="31"/>
      <c r="P209" s="31"/>
      <c r="Q209" s="31"/>
      <c r="R209" s="31"/>
      <c r="S209" s="31"/>
      <c r="T209" s="31"/>
      <c r="U209" s="31"/>
      <c r="V209" s="31"/>
      <c r="W209" s="31"/>
      <c r="X209" s="31"/>
      <c r="Y209" s="31"/>
      <c r="Z209" s="31"/>
    </row>
    <row r="210" ht="15.75" customHeight="1">
      <c r="A210" s="31"/>
      <c r="B210" s="31"/>
      <c r="C210" s="31"/>
      <c r="D210" s="31"/>
      <c r="E210" s="31"/>
      <c r="F210" s="31"/>
      <c r="G210" s="31"/>
      <c r="H210" s="31"/>
      <c r="I210" s="31"/>
      <c r="J210" s="31"/>
      <c r="K210" s="31"/>
      <c r="L210" s="31"/>
      <c r="M210" s="31"/>
      <c r="N210" s="31"/>
      <c r="O210" s="31"/>
      <c r="P210" s="31"/>
      <c r="Q210" s="31"/>
      <c r="R210" s="31"/>
      <c r="S210" s="31"/>
      <c r="T210" s="31"/>
      <c r="U210" s="31"/>
      <c r="V210" s="31"/>
      <c r="W210" s="31"/>
      <c r="X210" s="31"/>
      <c r="Y210" s="31"/>
      <c r="Z210" s="31"/>
    </row>
    <row r="211" ht="15.75" customHeight="1">
      <c r="A211" s="31"/>
      <c r="B211" s="31"/>
      <c r="C211" s="31"/>
      <c r="D211" s="31"/>
      <c r="E211" s="31"/>
      <c r="F211" s="31"/>
      <c r="G211" s="31"/>
      <c r="H211" s="31"/>
      <c r="I211" s="31"/>
      <c r="J211" s="31"/>
      <c r="K211" s="31"/>
      <c r="L211" s="31"/>
      <c r="M211" s="31"/>
      <c r="N211" s="31"/>
      <c r="O211" s="31"/>
      <c r="P211" s="31"/>
      <c r="Q211" s="31"/>
      <c r="R211" s="31"/>
      <c r="S211" s="31"/>
      <c r="T211" s="31"/>
      <c r="U211" s="31"/>
      <c r="V211" s="31"/>
      <c r="W211" s="31"/>
      <c r="X211" s="31"/>
      <c r="Y211" s="31"/>
      <c r="Z211" s="31"/>
    </row>
    <row r="212" ht="15.75" customHeight="1">
      <c r="A212" s="31"/>
      <c r="B212" s="31"/>
      <c r="C212" s="31"/>
      <c r="D212" s="31"/>
      <c r="E212" s="31"/>
      <c r="F212" s="31"/>
      <c r="G212" s="31"/>
      <c r="H212" s="31"/>
      <c r="I212" s="31"/>
      <c r="J212" s="31"/>
      <c r="K212" s="31"/>
      <c r="L212" s="31"/>
      <c r="M212" s="31"/>
      <c r="N212" s="31"/>
      <c r="O212" s="31"/>
      <c r="P212" s="31"/>
      <c r="Q212" s="31"/>
      <c r="R212" s="31"/>
      <c r="S212" s="31"/>
      <c r="T212" s="31"/>
      <c r="U212" s="31"/>
      <c r="V212" s="31"/>
      <c r="W212" s="31"/>
      <c r="X212" s="31"/>
      <c r="Y212" s="31"/>
      <c r="Z212" s="31"/>
    </row>
    <row r="213" ht="15.75" customHeight="1">
      <c r="A213" s="31"/>
      <c r="B213" s="31"/>
      <c r="C213" s="31"/>
      <c r="D213" s="31"/>
      <c r="E213" s="31"/>
      <c r="F213" s="31"/>
      <c r="G213" s="31"/>
      <c r="H213" s="31"/>
      <c r="I213" s="31"/>
      <c r="J213" s="31"/>
      <c r="K213" s="31"/>
      <c r="L213" s="31"/>
      <c r="M213" s="31"/>
      <c r="N213" s="31"/>
      <c r="O213" s="31"/>
      <c r="P213" s="31"/>
      <c r="Q213" s="31"/>
      <c r="R213" s="31"/>
      <c r="S213" s="31"/>
      <c r="T213" s="31"/>
      <c r="U213" s="31"/>
      <c r="V213" s="31"/>
      <c r="W213" s="31"/>
      <c r="X213" s="31"/>
      <c r="Y213" s="31"/>
      <c r="Z213" s="31"/>
    </row>
    <row r="214" ht="15.75" customHeight="1">
      <c r="A214" s="31"/>
      <c r="B214" s="31"/>
      <c r="C214" s="31"/>
      <c r="D214" s="31"/>
      <c r="E214" s="31"/>
      <c r="F214" s="31"/>
      <c r="G214" s="31"/>
      <c r="H214" s="31"/>
      <c r="I214" s="31"/>
      <c r="J214" s="31"/>
      <c r="K214" s="31"/>
      <c r="L214" s="31"/>
      <c r="M214" s="31"/>
      <c r="N214" s="31"/>
      <c r="O214" s="31"/>
      <c r="P214" s="31"/>
      <c r="Q214" s="31"/>
      <c r="R214" s="31"/>
      <c r="S214" s="31"/>
      <c r="T214" s="31"/>
      <c r="U214" s="31"/>
      <c r="V214" s="31"/>
      <c r="W214" s="31"/>
      <c r="X214" s="31"/>
      <c r="Y214" s="31"/>
      <c r="Z214" s="31"/>
    </row>
    <row r="215" ht="15.75" customHeight="1">
      <c r="A215" s="31"/>
      <c r="B215" s="31"/>
      <c r="C215" s="31"/>
      <c r="D215" s="31"/>
      <c r="E215" s="31"/>
      <c r="F215" s="31"/>
      <c r="G215" s="31"/>
      <c r="H215" s="31"/>
      <c r="I215" s="31"/>
      <c r="J215" s="31"/>
      <c r="K215" s="31"/>
      <c r="L215" s="31"/>
      <c r="M215" s="31"/>
      <c r="N215" s="31"/>
      <c r="O215" s="31"/>
      <c r="P215" s="31"/>
      <c r="Q215" s="31"/>
      <c r="R215" s="31"/>
      <c r="S215" s="31"/>
      <c r="T215" s="31"/>
      <c r="U215" s="31"/>
      <c r="V215" s="31"/>
      <c r="W215" s="31"/>
      <c r="X215" s="31"/>
      <c r="Y215" s="31"/>
      <c r="Z215" s="31"/>
    </row>
    <row r="216" ht="15.75" customHeight="1">
      <c r="A216" s="31"/>
      <c r="B216" s="31"/>
      <c r="C216" s="31"/>
      <c r="D216" s="31"/>
      <c r="E216" s="31"/>
      <c r="F216" s="31"/>
      <c r="G216" s="31"/>
      <c r="H216" s="31"/>
      <c r="I216" s="31"/>
      <c r="J216" s="31"/>
      <c r="K216" s="31"/>
      <c r="L216" s="31"/>
      <c r="M216" s="31"/>
      <c r="N216" s="31"/>
      <c r="O216" s="31"/>
      <c r="P216" s="31"/>
      <c r="Q216" s="31"/>
      <c r="R216" s="31"/>
      <c r="S216" s="31"/>
      <c r="T216" s="31"/>
      <c r="U216" s="31"/>
      <c r="V216" s="31"/>
      <c r="W216" s="31"/>
      <c r="X216" s="31"/>
      <c r="Y216" s="31"/>
      <c r="Z216" s="31"/>
    </row>
    <row r="217" ht="15.75" customHeight="1">
      <c r="A217" s="31"/>
      <c r="B217" s="31"/>
      <c r="C217" s="31"/>
      <c r="D217" s="31"/>
      <c r="E217" s="31"/>
      <c r="F217" s="31"/>
      <c r="G217" s="31"/>
      <c r="H217" s="31"/>
      <c r="I217" s="31"/>
      <c r="J217" s="31"/>
      <c r="K217" s="31"/>
      <c r="L217" s="31"/>
      <c r="M217" s="31"/>
      <c r="N217" s="31"/>
      <c r="O217" s="31"/>
      <c r="P217" s="31"/>
      <c r="Q217" s="31"/>
      <c r="R217" s="31"/>
      <c r="S217" s="31"/>
      <c r="T217" s="31"/>
      <c r="U217" s="31"/>
      <c r="V217" s="31"/>
      <c r="W217" s="31"/>
      <c r="X217" s="31"/>
      <c r="Y217" s="31"/>
      <c r="Z217" s="31"/>
    </row>
    <row r="218" ht="15.75" customHeight="1">
      <c r="A218" s="31"/>
      <c r="B218" s="31"/>
      <c r="C218" s="31"/>
      <c r="D218" s="31"/>
      <c r="E218" s="31"/>
      <c r="F218" s="31"/>
      <c r="G218" s="31"/>
      <c r="H218" s="31"/>
      <c r="I218" s="31"/>
      <c r="J218" s="31"/>
      <c r="K218" s="31"/>
      <c r="L218" s="31"/>
      <c r="M218" s="31"/>
      <c r="N218" s="31"/>
      <c r="O218" s="31"/>
      <c r="P218" s="31"/>
      <c r="Q218" s="31"/>
      <c r="R218" s="31"/>
      <c r="S218" s="31"/>
      <c r="T218" s="31"/>
      <c r="U218" s="31"/>
      <c r="V218" s="31"/>
      <c r="W218" s="31"/>
      <c r="X218" s="31"/>
      <c r="Y218" s="31"/>
      <c r="Z218" s="31"/>
    </row>
    <row r="219" ht="15.75" customHeight="1">
      <c r="A219" s="31"/>
      <c r="B219" s="31"/>
      <c r="C219" s="31"/>
      <c r="D219" s="31"/>
      <c r="E219" s="31"/>
      <c r="F219" s="31"/>
      <c r="G219" s="31"/>
      <c r="H219" s="31"/>
      <c r="I219" s="31"/>
      <c r="J219" s="31"/>
      <c r="K219" s="31"/>
      <c r="L219" s="31"/>
      <c r="M219" s="31"/>
      <c r="N219" s="31"/>
      <c r="O219" s="31"/>
      <c r="P219" s="31"/>
      <c r="Q219" s="31"/>
      <c r="R219" s="31"/>
      <c r="S219" s="31"/>
      <c r="T219" s="31"/>
      <c r="U219" s="31"/>
      <c r="V219" s="31"/>
      <c r="W219" s="31"/>
      <c r="X219" s="31"/>
      <c r="Y219" s="31"/>
      <c r="Z219" s="31"/>
    </row>
    <row r="220" ht="15.75" customHeight="1">
      <c r="A220" s="31"/>
      <c r="B220" s="31"/>
      <c r="C220" s="31"/>
      <c r="D220" s="31"/>
      <c r="E220" s="31"/>
      <c r="F220" s="31"/>
      <c r="G220" s="31"/>
      <c r="H220" s="31"/>
      <c r="I220" s="31"/>
      <c r="J220" s="31"/>
      <c r="K220" s="31"/>
      <c r="L220" s="31"/>
      <c r="M220" s="31"/>
      <c r="N220" s="31"/>
      <c r="O220" s="31"/>
      <c r="P220" s="31"/>
      <c r="Q220" s="31"/>
      <c r="R220" s="31"/>
      <c r="S220" s="31"/>
      <c r="T220" s="31"/>
      <c r="U220" s="31"/>
      <c r="V220" s="31"/>
      <c r="W220" s="31"/>
      <c r="X220" s="31"/>
      <c r="Y220" s="31"/>
      <c r="Z220" s="31"/>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
    <mergeCell ref="G16:I16"/>
  </mergeCells>
  <dataValidations>
    <dataValidation type="list" allowBlank="1" showErrorMessage="1" sqref="F9:I13 F14:G14 F15:I15 F16">
      <formula1>$U$1:$U$2</formula1>
    </dataValidation>
  </dataValidations>
  <printOptions/>
  <pageMargins bottom="0.75" footer="0.0" header="0.0" left="0.7" right="0.7" top="0.75"/>
  <pageSetup orientation="portrait"/>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1" width="2.57"/>
    <col customWidth="1" hidden="1" min="2" max="4" width="9.14"/>
    <col customWidth="1" min="5" max="5" width="7.14"/>
    <col customWidth="1" min="6" max="6" width="35.71"/>
    <col customWidth="1" min="7" max="7" width="16.0"/>
    <col customWidth="1" min="8" max="8" width="24.29"/>
    <col customWidth="1" min="9" max="12" width="16.71"/>
    <col customWidth="1" min="13" max="13" width="18.86"/>
    <col customWidth="1" min="14" max="14" width="20.29"/>
    <col customWidth="1" min="15" max="15" width="22.29"/>
    <col customWidth="1" min="16" max="16" width="17.71"/>
    <col customWidth="1" min="17" max="17" width="21.29"/>
    <col customWidth="1" min="18" max="18" width="16.71"/>
    <col customWidth="1" min="19" max="19" width="21.43"/>
    <col customWidth="1" min="20" max="20" width="22.43"/>
    <col customWidth="1" min="21" max="21" width="18.86"/>
    <col customWidth="1" min="22" max="22" width="16.71"/>
    <col customWidth="1" min="23" max="23" width="12.29"/>
    <col customWidth="1" min="24" max="24" width="16.71"/>
    <col customWidth="1" min="25" max="25" width="17.14"/>
  </cols>
  <sheetData>
    <row r="1" hidden="1">
      <c r="N1" s="68"/>
      <c r="O1" s="68"/>
    </row>
    <row r="2" hidden="1">
      <c r="G2" s="69" t="s">
        <v>128</v>
      </c>
      <c r="H2" s="69" t="s">
        <v>129</v>
      </c>
      <c r="I2" s="69" t="s">
        <v>130</v>
      </c>
      <c r="J2" s="69" t="s">
        <v>131</v>
      </c>
      <c r="K2" s="69" t="s">
        <v>132</v>
      </c>
      <c r="L2" s="69" t="s">
        <v>133</v>
      </c>
      <c r="M2" s="69" t="s">
        <v>134</v>
      </c>
      <c r="N2" s="68" t="s">
        <v>135</v>
      </c>
      <c r="O2" s="68" t="s">
        <v>136</v>
      </c>
      <c r="P2" s="69" t="s">
        <v>137</v>
      </c>
      <c r="Q2" s="69" t="s">
        <v>138</v>
      </c>
      <c r="R2" s="69" t="s">
        <v>139</v>
      </c>
      <c r="S2" s="69" t="s">
        <v>140</v>
      </c>
      <c r="T2" s="69" t="s">
        <v>140</v>
      </c>
      <c r="U2" s="69" t="s">
        <v>141</v>
      </c>
      <c r="V2" s="69" t="s">
        <v>142</v>
      </c>
      <c r="W2" s="69" t="s">
        <v>143</v>
      </c>
      <c r="X2" s="69" t="s">
        <v>144</v>
      </c>
      <c r="Y2" s="69" t="s">
        <v>145</v>
      </c>
    </row>
    <row r="3" hidden="1">
      <c r="N3" s="68"/>
      <c r="O3" s="68"/>
    </row>
    <row r="4" hidden="1">
      <c r="N4" s="68"/>
      <c r="O4" s="68"/>
    </row>
    <row r="5" hidden="1">
      <c r="N5" s="68"/>
      <c r="O5" s="68"/>
    </row>
    <row r="6">
      <c r="N6" s="68"/>
      <c r="O6" s="68"/>
    </row>
    <row r="7">
      <c r="N7" s="68"/>
      <c r="O7" s="68"/>
    </row>
    <row r="8" ht="30.0" customHeight="1">
      <c r="E8" s="70" t="s">
        <v>146</v>
      </c>
      <c r="F8" s="3"/>
      <c r="G8" s="3"/>
      <c r="H8" s="3"/>
      <c r="I8" s="3"/>
      <c r="J8" s="3"/>
      <c r="K8" s="3"/>
      <c r="L8" s="3"/>
      <c r="M8" s="3"/>
      <c r="N8" s="3"/>
      <c r="O8" s="3"/>
      <c r="P8" s="3"/>
      <c r="Q8" s="3"/>
      <c r="R8" s="3"/>
      <c r="S8" s="3"/>
      <c r="T8" s="3"/>
      <c r="U8" s="3"/>
      <c r="V8" s="3"/>
      <c r="W8" s="3"/>
      <c r="X8" s="3"/>
      <c r="Y8" s="4"/>
    </row>
    <row r="9" ht="22.5" customHeight="1">
      <c r="E9" s="71" t="s">
        <v>147</v>
      </c>
      <c r="F9" s="3"/>
      <c r="G9" s="3"/>
      <c r="H9" s="3"/>
      <c r="I9" s="3"/>
      <c r="J9" s="3"/>
      <c r="K9" s="3"/>
      <c r="L9" s="3"/>
      <c r="M9" s="3"/>
      <c r="N9" s="3"/>
      <c r="O9" s="3"/>
      <c r="P9" s="3"/>
      <c r="Q9" s="3"/>
      <c r="R9" s="3"/>
      <c r="S9" s="3"/>
      <c r="T9" s="3"/>
      <c r="U9" s="3"/>
      <c r="V9" s="3"/>
      <c r="W9" s="3"/>
      <c r="X9" s="3"/>
      <c r="Y9" s="4"/>
    </row>
    <row r="10" ht="27.0" customHeight="1">
      <c r="E10" s="72" t="s">
        <v>148</v>
      </c>
      <c r="F10" s="72" t="s">
        <v>149</v>
      </c>
      <c r="G10" s="72" t="s">
        <v>150</v>
      </c>
      <c r="H10" s="72" t="s">
        <v>151</v>
      </c>
      <c r="I10" s="72" t="s">
        <v>152</v>
      </c>
      <c r="J10" s="72" t="s">
        <v>153</v>
      </c>
      <c r="K10" s="72" t="s">
        <v>154</v>
      </c>
      <c r="L10" s="72" t="s">
        <v>155</v>
      </c>
      <c r="M10" s="73" t="s">
        <v>156</v>
      </c>
      <c r="N10" s="3"/>
      <c r="O10" s="3"/>
      <c r="P10" s="4"/>
      <c r="Q10" s="72" t="s">
        <v>157</v>
      </c>
      <c r="R10" s="72" t="s">
        <v>158</v>
      </c>
      <c r="S10" s="72" t="s">
        <v>159</v>
      </c>
      <c r="T10" s="72" t="s">
        <v>160</v>
      </c>
      <c r="U10" s="74" t="s">
        <v>161</v>
      </c>
      <c r="V10" s="75"/>
      <c r="W10" s="74" t="s">
        <v>162</v>
      </c>
      <c r="X10" s="75"/>
      <c r="Y10" s="72" t="s">
        <v>163</v>
      </c>
    </row>
    <row r="11" ht="24.0" customHeight="1">
      <c r="E11" s="76"/>
      <c r="F11" s="76"/>
      <c r="G11" s="76"/>
      <c r="H11" s="76"/>
      <c r="I11" s="76"/>
      <c r="J11" s="76"/>
      <c r="K11" s="76"/>
      <c r="L11" s="76"/>
      <c r="M11" s="73" t="s">
        <v>164</v>
      </c>
      <c r="N11" s="3"/>
      <c r="O11" s="4"/>
      <c r="P11" s="72" t="s">
        <v>165</v>
      </c>
      <c r="Q11" s="76"/>
      <c r="R11" s="76"/>
      <c r="S11" s="76"/>
      <c r="T11" s="76"/>
      <c r="U11" s="77"/>
      <c r="V11" s="78"/>
      <c r="W11" s="77"/>
      <c r="X11" s="78"/>
      <c r="Y11" s="76"/>
    </row>
    <row r="12" ht="79.5" customHeight="1">
      <c r="E12" s="79"/>
      <c r="F12" s="79"/>
      <c r="G12" s="79"/>
      <c r="H12" s="79"/>
      <c r="I12" s="79"/>
      <c r="J12" s="79"/>
      <c r="K12" s="79"/>
      <c r="L12" s="79"/>
      <c r="M12" s="80" t="s">
        <v>166</v>
      </c>
      <c r="N12" s="81" t="s">
        <v>167</v>
      </c>
      <c r="O12" s="81" t="s">
        <v>168</v>
      </c>
      <c r="P12" s="79"/>
      <c r="Q12" s="79"/>
      <c r="R12" s="79"/>
      <c r="S12" s="79"/>
      <c r="T12" s="79"/>
      <c r="U12" s="80" t="s">
        <v>169</v>
      </c>
      <c r="V12" s="80" t="s">
        <v>170</v>
      </c>
      <c r="W12" s="80" t="s">
        <v>169</v>
      </c>
      <c r="X12" s="80" t="s">
        <v>170</v>
      </c>
      <c r="Y12" s="79"/>
    </row>
    <row r="13" ht="19.5" customHeight="1">
      <c r="E13" s="82" t="s">
        <v>171</v>
      </c>
      <c r="F13" s="83" t="s">
        <v>172</v>
      </c>
      <c r="G13" s="84">
        <f>+IFERROR(IF(COUNT('Shareholding Pattern'!H26),('Shareholding Pattern'!H26),""),"")</f>
        <v>2</v>
      </c>
      <c r="H13" s="84">
        <f>+IFERROR(IF(COUNT('Shareholding Pattern'!I26),('Shareholding Pattern'!I26),""),"")</f>
        <v>4381397</v>
      </c>
      <c r="I13" s="84" t="str">
        <f>+IFERROR(IF(COUNT('Shareholding Pattern'!J26),('Shareholding Pattern'!J26),""),"")</f>
        <v/>
      </c>
      <c r="J13" s="84" t="str">
        <f>+IFERROR(IF(COUNT('Shareholding Pattern'!K26),('Shareholding Pattern'!K26),""),"")</f>
        <v/>
      </c>
      <c r="K13" s="84">
        <f>+IFERROR(IF(COUNT('Shareholding Pattern'!L26),('Shareholding Pattern'!L26),""),"")</f>
        <v>4381397</v>
      </c>
      <c r="L13" s="85">
        <f>+IFERROR(IF(COUNT('Shareholding Pattern'!M26),('Shareholding Pattern'!M26),""),"")</f>
        <v>43.81</v>
      </c>
      <c r="M13" s="86">
        <f>+IFERROR(IF(COUNT('Shareholding Pattern'!N26),('Shareholding Pattern'!N26),""),"")</f>
        <v>4381397</v>
      </c>
      <c r="N13" s="87" t="str">
        <f>+IFERROR(IF(COUNT('Shareholding Pattern'!O26),('Shareholding Pattern'!O26),""),"")</f>
        <v/>
      </c>
      <c r="O13" s="87">
        <f>+IFERROR(IF(COUNT('Shareholding Pattern'!P26),('Shareholding Pattern'!P26),""),"")</f>
        <v>4381397</v>
      </c>
      <c r="P13" s="85">
        <f>+IFERROR(IF(COUNT('Shareholding Pattern'!Q26),('Shareholding Pattern'!Q26),""),"")</f>
        <v>43.81</v>
      </c>
      <c r="Q13" s="84" t="str">
        <f>+IFERROR(IF(COUNT('Shareholding Pattern'!R26),('Shareholding Pattern'!R26),""),"")</f>
        <v/>
      </c>
      <c r="R13" s="84" t="str">
        <f>+IFERROR(IF(COUNT('Shareholding Pattern'!S26),('Shareholding Pattern'!S26),""),"")</f>
        <v/>
      </c>
      <c r="S13" s="84" t="str">
        <f>+IFERROR(IF(COUNT('Shareholding Pattern'!T26),('Shareholding Pattern'!T26),""),"")</f>
        <v/>
      </c>
      <c r="T13" s="85">
        <f>+IFERROR(IF(COUNT('Shareholding Pattern'!U26),('Shareholding Pattern'!U26),""),"")</f>
        <v>43.81</v>
      </c>
      <c r="U13" s="84" t="str">
        <f>+IFERROR(IF(COUNT('Shareholding Pattern'!V26),('Shareholding Pattern'!V26),""),"")</f>
        <v/>
      </c>
      <c r="V13" s="85" t="str">
        <f>+IFERROR(IF(COUNT('Shareholding Pattern'!W26),('Shareholding Pattern'!W26),""),"")</f>
        <v/>
      </c>
      <c r="W13" s="84" t="str">
        <f>+IFERROR(IF(COUNT('Shareholding Pattern'!X26),('Shareholding Pattern'!X26),""),"")</f>
        <v/>
      </c>
      <c r="X13" s="85" t="str">
        <f>+IFERROR(IF(COUNT('Shareholding Pattern'!Y26),('Shareholding Pattern'!Y26),""),"")</f>
        <v/>
      </c>
      <c r="Y13" s="84">
        <f>+IFERROR(IF(COUNT('Shareholding Pattern'!Z26),('Shareholding Pattern'!Z26),""),"")</f>
        <v>4381397</v>
      </c>
    </row>
    <row r="14" ht="19.5" customHeight="1">
      <c r="E14" s="82" t="s">
        <v>173</v>
      </c>
      <c r="F14" s="88" t="s">
        <v>174</v>
      </c>
      <c r="G14" s="84">
        <f>+IFERROR(IF(COUNT('Shareholding Pattern'!H50),('Shareholding Pattern'!H50),""),"")</f>
        <v>5641</v>
      </c>
      <c r="H14" s="84">
        <f>+IFERROR(IF(COUNT('Shareholding Pattern'!I50),('Shareholding Pattern'!I50),""),"")</f>
        <v>5618603</v>
      </c>
      <c r="I14" s="84" t="str">
        <f>+IFERROR(IF(COUNT('Shareholding Pattern'!J50),('Shareholding Pattern'!J50),""),"")</f>
        <v/>
      </c>
      <c r="J14" s="84" t="str">
        <f>+IFERROR(IF(COUNT('Shareholding Pattern'!K50),('Shareholding Pattern'!K50),""),"")</f>
        <v/>
      </c>
      <c r="K14" s="84">
        <f>+IFERROR(IF(COUNT('Shareholding Pattern'!L50),('Shareholding Pattern'!L50),""),"")</f>
        <v>5618603</v>
      </c>
      <c r="L14" s="85">
        <f>+IFERROR(IF(COUNT('Shareholding Pattern'!M50),('Shareholding Pattern'!M50),""),"")</f>
        <v>56.19</v>
      </c>
      <c r="M14" s="87">
        <f>+IFERROR(IF(COUNT('Shareholding Pattern'!N50),('Shareholding Pattern'!N50),""),"")</f>
        <v>5618603</v>
      </c>
      <c r="N14" s="87" t="str">
        <f>+IFERROR(IF(COUNT('Shareholding Pattern'!O50),('Shareholding Pattern'!O50),""),"")</f>
        <v/>
      </c>
      <c r="O14" s="87">
        <f>+IFERROR(IF(COUNT('Shareholding Pattern'!P50),('Shareholding Pattern'!P50),""),"")</f>
        <v>5618603</v>
      </c>
      <c r="P14" s="85">
        <f>+IFERROR(IF(COUNT('Shareholding Pattern'!Q50),('Shareholding Pattern'!Q50),""),"")</f>
        <v>56.19</v>
      </c>
      <c r="Q14" s="84" t="str">
        <f>+IFERROR(IF(COUNT('Shareholding Pattern'!R50),('Shareholding Pattern'!R50),""),"")</f>
        <v/>
      </c>
      <c r="R14" s="84" t="str">
        <f>+IFERROR(IF(COUNT('Shareholding Pattern'!S50),('Shareholding Pattern'!S50),""),"")</f>
        <v/>
      </c>
      <c r="S14" s="84" t="str">
        <f>+IFERROR(IF(COUNT('Shareholding Pattern'!T50),('Shareholding Pattern'!T50),""),"")</f>
        <v/>
      </c>
      <c r="T14" s="85">
        <f>+IFERROR(IF(COUNT('Shareholding Pattern'!U50),('Shareholding Pattern'!U50),""),"")</f>
        <v>56.19</v>
      </c>
      <c r="U14" s="84" t="str">
        <f>+IFERROR(IF(COUNT('Shareholding Pattern'!V50),('Shareholding Pattern'!V50),""),"")</f>
        <v/>
      </c>
      <c r="V14" s="85" t="str">
        <f>+IFERROR(IF(COUNT('Shareholding Pattern'!W50),('Shareholding Pattern'!W50),""),"")</f>
        <v/>
      </c>
      <c r="W14" s="89"/>
      <c r="X14" s="90"/>
      <c r="Y14" s="84">
        <f>+IFERROR(IF(COUNT('Shareholding Pattern'!Z50),('Shareholding Pattern'!Z50),""),"")</f>
        <v>3191433</v>
      </c>
    </row>
    <row r="15" ht="19.5" customHeight="1">
      <c r="E15" s="82" t="s">
        <v>175</v>
      </c>
      <c r="F15" s="83" t="s">
        <v>91</v>
      </c>
      <c r="G15" s="84" t="str">
        <f>+IFERROR(IF(COUNT('Shareholding Pattern'!H56),('Shareholding Pattern'!H56),""),"")</f>
        <v/>
      </c>
      <c r="H15" s="84" t="str">
        <f>+IFERROR(IF(COUNT('Shareholding Pattern'!I56),('Shareholding Pattern'!I56),""),"")</f>
        <v/>
      </c>
      <c r="I15" s="84" t="str">
        <f>+IFERROR(IF(COUNT('Shareholding Pattern'!J56),('Shareholding Pattern'!J56),""),"")</f>
        <v/>
      </c>
      <c r="J15" s="84" t="str">
        <f>+IFERROR(IF(COUNT('Shareholding Pattern'!K56),('Shareholding Pattern'!K56),""),"")</f>
        <v/>
      </c>
      <c r="K15" s="84" t="str">
        <f>+IFERROR(IF(COUNT('Shareholding Pattern'!L56),('Shareholding Pattern'!L56),""),"")</f>
        <v/>
      </c>
      <c r="L15" s="91"/>
      <c r="M15" s="84" t="str">
        <f>+IFERROR(IF(COUNT('Shareholding Pattern'!N56),('Shareholding Pattern'!N56),""),"")</f>
        <v/>
      </c>
      <c r="N15" s="87" t="str">
        <f>+IFERROR(IF(COUNT('Shareholding Pattern'!O56),('Shareholding Pattern'!O56),""),"")</f>
        <v/>
      </c>
      <c r="O15" s="87" t="str">
        <f>+IFERROR(IF(COUNT('Shareholding Pattern'!P56),('Shareholding Pattern'!P56),""),"")</f>
        <v/>
      </c>
      <c r="P15" s="85" t="str">
        <f>+IFERROR(IF(COUNT('Shareholding Pattern'!Q56),('Shareholding Pattern'!Q56),""),"")</f>
        <v/>
      </c>
      <c r="Q15" s="84" t="str">
        <f>+IFERROR(IF(COUNT('Shareholding Pattern'!R56),('Shareholding Pattern'!R56),""),"")</f>
        <v/>
      </c>
      <c r="R15" s="84" t="str">
        <f>+IFERROR(IF(COUNT('Shareholding Pattern'!S56),('Shareholding Pattern'!S56),""),"")</f>
        <v/>
      </c>
      <c r="S15" s="84" t="str">
        <f>+IFERROR(IF(COUNT('Shareholding Pattern'!T56),('Shareholding Pattern'!T56),""),"")</f>
        <v/>
      </c>
      <c r="T15" s="91"/>
      <c r="U15" s="84" t="str">
        <f>+IFERROR(IF(COUNT('Shareholding Pattern'!V56),('Shareholding Pattern'!V56),""),"")</f>
        <v/>
      </c>
      <c r="V15" s="85" t="str">
        <f>+IFERROR(IF(COUNT('Shareholding Pattern'!W56),('Shareholding Pattern'!W56),""),"")</f>
        <v/>
      </c>
      <c r="W15" s="92"/>
      <c r="X15" s="93"/>
      <c r="Y15" s="84" t="str">
        <f>+IFERROR(IF(COUNT('Shareholding Pattern'!Z56),('Shareholding Pattern'!Z56),""),"")</f>
        <v/>
      </c>
    </row>
    <row r="16" ht="19.5" customHeight="1">
      <c r="E16" s="82" t="s">
        <v>176</v>
      </c>
      <c r="F16" s="94" t="s">
        <v>177</v>
      </c>
      <c r="G16" s="84" t="str">
        <f>+IFERROR(IF(COUNT('Shareholding Pattern'!H54),('Shareholding Pattern'!H54),""),"")</f>
        <v/>
      </c>
      <c r="H16" s="84" t="str">
        <f>+IFERROR(IF(COUNT('Shareholding Pattern'!I54),('Shareholding Pattern'!I54),""),"")</f>
        <v/>
      </c>
      <c r="I16" s="84" t="str">
        <f>+IFERROR(IF(COUNT('Shareholding Pattern'!J54),('Shareholding Pattern'!J54),""),"")</f>
        <v/>
      </c>
      <c r="J16" s="84" t="str">
        <f>+IFERROR(IF(COUNT('Shareholding Pattern'!K54),('Shareholding Pattern'!K54),""),"")</f>
        <v/>
      </c>
      <c r="K16" s="84" t="str">
        <f>+IFERROR(IF(COUNT('Shareholding Pattern'!L54),('Shareholding Pattern'!L54),""),"")</f>
        <v/>
      </c>
      <c r="L16" s="95"/>
      <c r="M16" s="86" t="str">
        <f>+IFERROR(IF(COUNT('Shareholding Pattern'!N54),('Shareholding Pattern'!N54),""),"")</f>
        <v/>
      </c>
      <c r="N16" s="87" t="str">
        <f>+IFERROR(IF(COUNT('Shareholding Pattern'!O54),('Shareholding Pattern'!O54),""),"")</f>
        <v/>
      </c>
      <c r="O16" s="87" t="str">
        <f>+IFERROR(IF(COUNT('Shareholding Pattern'!P54),('Shareholding Pattern'!P54),""),"")</f>
        <v/>
      </c>
      <c r="P16" s="85" t="str">
        <f>+IFERROR(IF(COUNT('Shareholding Pattern'!Q54),('Shareholding Pattern'!Q54),""),"")</f>
        <v/>
      </c>
      <c r="Q16" s="84" t="str">
        <f>+IFERROR(IF(COUNT('Shareholding Pattern'!R54),('Shareholding Pattern'!R54),""),"")</f>
        <v/>
      </c>
      <c r="R16" s="84" t="str">
        <f>+IFERROR(IF(COUNT('Shareholding Pattern'!S54),('Shareholding Pattern'!S54),""),"")</f>
        <v/>
      </c>
      <c r="S16" s="84" t="str">
        <f>+IFERROR(IF(COUNT('Shareholding Pattern'!T54),('Shareholding Pattern'!T54),""),"")</f>
        <v/>
      </c>
      <c r="T16" s="95"/>
      <c r="U16" s="84" t="str">
        <f>+IFERROR(IF(COUNT('Shareholding Pattern'!V54),('Shareholding Pattern'!V54),""),"")</f>
        <v/>
      </c>
      <c r="V16" s="85" t="str">
        <f>+IFERROR(IF(COUNT('Shareholding Pattern'!W54),('Shareholding Pattern'!W54),""),"")</f>
        <v/>
      </c>
      <c r="W16" s="92"/>
      <c r="X16" s="93"/>
      <c r="Y16" s="84" t="str">
        <f>+IFERROR(IF(COUNT('Shareholding Pattern'!Z54),('Shareholding Pattern'!Z54),""),"")</f>
        <v/>
      </c>
    </row>
    <row r="17" ht="19.5" customHeight="1">
      <c r="E17" s="82" t="s">
        <v>178</v>
      </c>
      <c r="F17" s="94" t="s">
        <v>179</v>
      </c>
      <c r="G17" s="84" t="str">
        <f>+IFERROR(IF(COUNT('Shareholding Pattern'!H55),('Shareholding Pattern'!H55),""),"")</f>
        <v/>
      </c>
      <c r="H17" s="84" t="str">
        <f>+IFERROR(IF(COUNT('Shareholding Pattern'!I55),('Shareholding Pattern'!I55),""),"")</f>
        <v/>
      </c>
      <c r="I17" s="84" t="str">
        <f>+IFERROR(IF(COUNT('Shareholding Pattern'!J55),('Shareholding Pattern'!J55),""),"")</f>
        <v/>
      </c>
      <c r="J17" s="84" t="str">
        <f>+IFERROR(IF(COUNT('Shareholding Pattern'!K55),('Shareholding Pattern'!K55),""),"")</f>
        <v/>
      </c>
      <c r="K17" s="84" t="str">
        <f>+IFERROR(IF(COUNT('Shareholding Pattern'!L55),('Shareholding Pattern'!L55),""),"")</f>
        <v/>
      </c>
      <c r="L17" s="85" t="str">
        <f>+IFERROR(IF(COUNT('Shareholding Pattern'!M55),('Shareholding Pattern'!M55),""),"")</f>
        <v/>
      </c>
      <c r="M17" s="86" t="str">
        <f>+IFERROR(IF(COUNT('Shareholding Pattern'!N55),('Shareholding Pattern'!N55),""),"")</f>
        <v/>
      </c>
      <c r="N17" s="87" t="str">
        <f>+IFERROR(IF(COUNT('Shareholding Pattern'!O55),('Shareholding Pattern'!O55),""),"")</f>
        <v/>
      </c>
      <c r="O17" s="87" t="str">
        <f>+IFERROR(IF(COUNT('Shareholding Pattern'!P55),('Shareholding Pattern'!P55),""),"")</f>
        <v/>
      </c>
      <c r="P17" s="85" t="str">
        <f>+IFERROR(IF(COUNT('Shareholding Pattern'!Q55),('Shareholding Pattern'!Q55),""),"")</f>
        <v/>
      </c>
      <c r="Q17" s="84" t="str">
        <f>+IFERROR(IF(COUNT('Shareholding Pattern'!R55),('Shareholding Pattern'!R55),""),"")</f>
        <v/>
      </c>
      <c r="R17" s="84" t="str">
        <f>+IFERROR(IF(COUNT('Shareholding Pattern'!S55),('Shareholding Pattern'!S55),""),"")</f>
        <v/>
      </c>
      <c r="S17" s="84" t="str">
        <f>+IFERROR(IF(COUNT('Shareholding Pattern'!T55),('Shareholding Pattern'!T55),""),"")</f>
        <v/>
      </c>
      <c r="T17" s="85" t="str">
        <f>+IFERROR(IF(COUNT('Shareholding Pattern'!U55),('Shareholding Pattern'!U55),""),"")</f>
        <v/>
      </c>
      <c r="U17" s="84" t="str">
        <f>+IFERROR(IF(COUNT('Shareholding Pattern'!V55),('Shareholding Pattern'!V55),""),"")</f>
        <v/>
      </c>
      <c r="V17" s="85" t="str">
        <f>+IFERROR(IF(COUNT('Shareholding Pattern'!W55),('Shareholding Pattern'!W55),""),"")</f>
        <v/>
      </c>
      <c r="W17" s="96"/>
      <c r="X17" s="97"/>
      <c r="Y17" s="84" t="str">
        <f>+IFERROR(IF(COUNT('Shareholding Pattern'!Z55),('Shareholding Pattern'!Z55),""),"")</f>
        <v/>
      </c>
    </row>
    <row r="18">
      <c r="E18" s="98"/>
      <c r="F18" s="99" t="s">
        <v>168</v>
      </c>
      <c r="G18" s="100">
        <f>+IFERROR(IF(COUNT('Shareholding Pattern'!H58),('Shareholding Pattern'!H58),""),"")</f>
        <v>5643</v>
      </c>
      <c r="H18" s="100">
        <f>+IFERROR(IF(COUNT('Shareholding Pattern'!I58),('Shareholding Pattern'!I58),""),"")</f>
        <v>10000000</v>
      </c>
      <c r="I18" s="100" t="str">
        <f>+IFERROR(IF(COUNT('Shareholding Pattern'!J58),('Shareholding Pattern'!J58),""),"")</f>
        <v/>
      </c>
      <c r="J18" s="100" t="str">
        <f>+IFERROR(IF(COUNT('Shareholding Pattern'!K58),('Shareholding Pattern'!K58),""),"")</f>
        <v/>
      </c>
      <c r="K18" s="100">
        <f>+IFERROR(IF(COUNT('Shareholding Pattern'!L58),('Shareholding Pattern'!L58),""),"")</f>
        <v>10000000</v>
      </c>
      <c r="L18" s="101">
        <f>+IFERROR(IF(COUNT('Shareholding Pattern'!M58),('Shareholding Pattern'!M58),""),"")</f>
        <v>100</v>
      </c>
      <c r="M18" s="102">
        <f>+IFERROR(IF(COUNT('Shareholding Pattern'!N58),('Shareholding Pattern'!N58),""),"")</f>
        <v>10000000</v>
      </c>
      <c r="N18" s="103" t="str">
        <f>+IFERROR(IF(COUNT('Shareholding Pattern'!O58),('Shareholding Pattern'!O58),""),"")</f>
        <v/>
      </c>
      <c r="O18" s="103">
        <f>+IFERROR(IF(COUNT('Shareholding Pattern'!P58),('Shareholding Pattern'!P58),""),"")</f>
        <v>10000000</v>
      </c>
      <c r="P18" s="102">
        <f>+IFERROR(IF(COUNT('Shareholding Pattern'!Q58),('Shareholding Pattern'!Q58),""),"")</f>
        <v>100</v>
      </c>
      <c r="Q18" s="100" t="str">
        <f>+IFERROR(IF(COUNT('Shareholding Pattern'!R58),('Shareholding Pattern'!R58),""),"")</f>
        <v/>
      </c>
      <c r="R18" s="100" t="str">
        <f>+IFERROR(IF(COUNT('Shareholding Pattern'!S58),('Shareholding Pattern'!S58),""),"")</f>
        <v/>
      </c>
      <c r="S18" s="100" t="str">
        <f>+IFERROR(IF(COUNT('Shareholding Pattern'!T58),('Shareholding Pattern'!T58),""),"")</f>
        <v/>
      </c>
      <c r="T18" s="101">
        <f>+IFERROR(IF(COUNT('Shareholding Pattern'!U58),('Shareholding Pattern'!U58),""),"")</f>
        <v>100</v>
      </c>
      <c r="U18" s="100" t="str">
        <f>+IFERROR(IF(COUNT('Shareholding Pattern'!V58),('Shareholding Pattern'!V58),""),"")</f>
        <v/>
      </c>
      <c r="V18" s="102" t="str">
        <f>+IFERROR(IF(COUNT('Shareholding Pattern'!W58),('Shareholding Pattern'!W58),""),"")</f>
        <v/>
      </c>
      <c r="W18" s="100" t="str">
        <f>+IFERROR(IF(COUNT('Shareholding Pattern'!X58),('Shareholding Pattern'!X58),""),"")</f>
        <v/>
      </c>
      <c r="X18" s="102" t="str">
        <f>+IFERROR(IF(COUNT('Shareholding Pattern'!Y58),('Shareholding Pattern'!Y58),""),"")</f>
        <v/>
      </c>
      <c r="Y18" s="100">
        <f>+IFERROR(IF(COUNT('Shareholding Pattern'!Z58),('Shareholding Pattern'!Z58),""),"")</f>
        <v>7572830</v>
      </c>
    </row>
    <row r="19">
      <c r="N19" s="68"/>
      <c r="O19" s="68"/>
    </row>
    <row r="20">
      <c r="N20" s="68"/>
      <c r="O20" s="68"/>
    </row>
    <row r="21" ht="15.75" customHeight="1">
      <c r="N21" s="68"/>
      <c r="O21" s="68"/>
    </row>
    <row r="22" ht="15.75" customHeight="1">
      <c r="N22" s="68"/>
      <c r="O22" s="68"/>
    </row>
    <row r="23" ht="15.75" customHeight="1">
      <c r="N23" s="68"/>
      <c r="O23" s="68"/>
    </row>
    <row r="24" ht="15.75" customHeight="1">
      <c r="N24" s="68"/>
      <c r="O24" s="68"/>
    </row>
    <row r="25" ht="15.75" customHeight="1">
      <c r="N25" s="68"/>
      <c r="O25" s="68"/>
    </row>
    <row r="26" ht="15.75" customHeight="1">
      <c r="N26" s="68"/>
      <c r="O26" s="68"/>
    </row>
    <row r="27" ht="15.75" customHeight="1">
      <c r="N27" s="68"/>
      <c r="O27" s="68"/>
    </row>
    <row r="28" ht="15.75" customHeight="1">
      <c r="N28" s="68"/>
      <c r="O28" s="68"/>
    </row>
    <row r="29" ht="15.75" customHeight="1">
      <c r="N29" s="68"/>
      <c r="O29" s="68"/>
    </row>
    <row r="30" ht="15.75" customHeight="1">
      <c r="N30" s="68"/>
      <c r="O30" s="68"/>
    </row>
    <row r="31" ht="15.75" customHeight="1">
      <c r="N31" s="68"/>
      <c r="O31" s="68"/>
    </row>
    <row r="32" ht="15.75" customHeight="1">
      <c r="N32" s="68"/>
      <c r="O32" s="68"/>
    </row>
    <row r="33" ht="15.75" customHeight="1">
      <c r="N33" s="68"/>
      <c r="O33" s="68"/>
    </row>
    <row r="34" ht="15.75" customHeight="1">
      <c r="N34" s="68"/>
      <c r="O34" s="68"/>
    </row>
    <row r="35" ht="15.75" customHeight="1">
      <c r="N35" s="68"/>
      <c r="O35" s="68"/>
    </row>
    <row r="36" ht="15.75" customHeight="1">
      <c r="N36" s="68"/>
      <c r="O36" s="68"/>
    </row>
    <row r="37" ht="15.75" customHeight="1">
      <c r="N37" s="68"/>
      <c r="O37" s="68"/>
    </row>
    <row r="38" ht="15.75" customHeight="1">
      <c r="N38" s="68"/>
      <c r="O38" s="68"/>
    </row>
    <row r="39" ht="15.75" customHeight="1">
      <c r="N39" s="68"/>
      <c r="O39" s="68"/>
    </row>
    <row r="40" ht="15.75" customHeight="1">
      <c r="N40" s="68"/>
      <c r="O40" s="68"/>
    </row>
    <row r="41" ht="15.75" customHeight="1">
      <c r="N41" s="68"/>
      <c r="O41" s="68"/>
    </row>
    <row r="42" ht="15.75" customHeight="1">
      <c r="N42" s="68"/>
      <c r="O42" s="68"/>
    </row>
    <row r="43" ht="15.75" customHeight="1">
      <c r="N43" s="68"/>
      <c r="O43" s="68"/>
    </row>
    <row r="44" ht="15.75" customHeight="1">
      <c r="N44" s="68"/>
      <c r="O44" s="68"/>
    </row>
    <row r="45" ht="15.75" customHeight="1">
      <c r="N45" s="68"/>
      <c r="O45" s="68"/>
    </row>
    <row r="46" ht="15.75" customHeight="1">
      <c r="N46" s="68"/>
      <c r="O46" s="68"/>
    </row>
    <row r="47" ht="15.75" customHeight="1">
      <c r="N47" s="68"/>
      <c r="O47" s="68"/>
    </row>
    <row r="48" ht="15.75" customHeight="1">
      <c r="N48" s="68"/>
      <c r="O48" s="68"/>
    </row>
    <row r="49" ht="15.75" customHeight="1">
      <c r="N49" s="68"/>
      <c r="O49" s="68"/>
    </row>
    <row r="50" ht="15.75" customHeight="1">
      <c r="N50" s="68"/>
      <c r="O50" s="68"/>
    </row>
    <row r="51" ht="15.75" customHeight="1">
      <c r="N51" s="68"/>
      <c r="O51" s="68"/>
    </row>
    <row r="52" ht="15.75" customHeight="1">
      <c r="N52" s="68"/>
      <c r="O52" s="68"/>
    </row>
    <row r="53" ht="15.75" customHeight="1">
      <c r="N53" s="68"/>
      <c r="O53" s="68"/>
    </row>
    <row r="54" ht="15.75" customHeight="1">
      <c r="N54" s="68"/>
      <c r="O54" s="68"/>
    </row>
    <row r="55" ht="15.75" customHeight="1">
      <c r="N55" s="68"/>
      <c r="O55" s="68"/>
    </row>
    <row r="56" ht="15.75" customHeight="1">
      <c r="N56" s="68"/>
      <c r="O56" s="68"/>
    </row>
    <row r="57" ht="15.75" customHeight="1">
      <c r="N57" s="68"/>
      <c r="O57" s="68"/>
    </row>
    <row r="58" ht="15.75" customHeight="1">
      <c r="N58" s="68"/>
      <c r="O58" s="68"/>
    </row>
    <row r="59" ht="15.75" customHeight="1">
      <c r="N59" s="68"/>
      <c r="O59" s="68"/>
    </row>
    <row r="60" ht="15.75" customHeight="1">
      <c r="N60" s="68"/>
      <c r="O60" s="68"/>
    </row>
    <row r="61" ht="15.75" customHeight="1">
      <c r="N61" s="68"/>
      <c r="O61" s="68"/>
    </row>
    <row r="62" ht="15.75" customHeight="1">
      <c r="N62" s="68"/>
      <c r="O62" s="68"/>
    </row>
    <row r="63" ht="15.75" customHeight="1">
      <c r="N63" s="68"/>
      <c r="O63" s="68"/>
    </row>
    <row r="64" ht="15.75" customHeight="1">
      <c r="N64" s="68"/>
      <c r="O64" s="68"/>
    </row>
    <row r="65" ht="15.75" customHeight="1">
      <c r="N65" s="68"/>
      <c r="O65" s="68"/>
    </row>
    <row r="66" ht="15.75" customHeight="1">
      <c r="N66" s="68"/>
      <c r="O66" s="68"/>
    </row>
    <row r="67" ht="15.75" customHeight="1">
      <c r="N67" s="68"/>
      <c r="O67" s="68"/>
    </row>
    <row r="68" ht="15.75" customHeight="1">
      <c r="N68" s="68"/>
      <c r="O68" s="68"/>
    </row>
    <row r="69" ht="15.75" customHeight="1">
      <c r="N69" s="68"/>
      <c r="O69" s="68"/>
    </row>
    <row r="70" ht="15.75" customHeight="1">
      <c r="N70" s="68"/>
      <c r="O70" s="68"/>
    </row>
    <row r="71" ht="15.75" customHeight="1">
      <c r="N71" s="68"/>
      <c r="O71" s="68"/>
    </row>
    <row r="72" ht="15.75" customHeight="1">
      <c r="N72" s="68"/>
      <c r="O72" s="68"/>
    </row>
    <row r="73" ht="15.75" customHeight="1">
      <c r="N73" s="68"/>
      <c r="O73" s="68"/>
    </row>
    <row r="74" ht="15.75" customHeight="1">
      <c r="N74" s="68"/>
      <c r="O74" s="68"/>
    </row>
    <row r="75" ht="15.75" customHeight="1">
      <c r="N75" s="68"/>
      <c r="O75" s="68"/>
    </row>
    <row r="76" ht="15.75" customHeight="1">
      <c r="N76" s="68"/>
      <c r="O76" s="68"/>
    </row>
    <row r="77" ht="15.75" customHeight="1">
      <c r="N77" s="68"/>
      <c r="O77" s="68"/>
    </row>
    <row r="78" ht="15.75" customHeight="1">
      <c r="N78" s="68"/>
      <c r="O78" s="68"/>
    </row>
    <row r="79" ht="15.75" customHeight="1">
      <c r="N79" s="68"/>
      <c r="O79" s="68"/>
    </row>
    <row r="80" ht="15.75" customHeight="1">
      <c r="N80" s="68"/>
      <c r="O80" s="68"/>
    </row>
    <row r="81" ht="15.75" customHeight="1">
      <c r="N81" s="68"/>
      <c r="O81" s="68"/>
    </row>
    <row r="82" ht="15.75" customHeight="1">
      <c r="N82" s="68"/>
      <c r="O82" s="68"/>
    </row>
    <row r="83" ht="15.75" customHeight="1">
      <c r="N83" s="68"/>
      <c r="O83" s="68"/>
    </row>
    <row r="84" ht="15.75" customHeight="1">
      <c r="N84" s="68"/>
      <c r="O84" s="68"/>
    </row>
    <row r="85" ht="15.75" customHeight="1">
      <c r="N85" s="68"/>
      <c r="O85" s="68"/>
    </row>
    <row r="86" ht="15.75" customHeight="1">
      <c r="N86" s="68"/>
      <c r="O86" s="68"/>
    </row>
    <row r="87" ht="15.75" customHeight="1">
      <c r="N87" s="68"/>
      <c r="O87" s="68"/>
    </row>
    <row r="88" ht="15.75" customHeight="1">
      <c r="N88" s="68"/>
      <c r="O88" s="68"/>
    </row>
    <row r="89" ht="15.75" customHeight="1">
      <c r="N89" s="68"/>
      <c r="O89" s="68"/>
    </row>
    <row r="90" ht="15.75" customHeight="1">
      <c r="N90" s="68"/>
      <c r="O90" s="68"/>
    </row>
    <row r="91" ht="15.75" customHeight="1">
      <c r="N91" s="68"/>
      <c r="O91" s="68"/>
    </row>
    <row r="92" ht="15.75" customHeight="1">
      <c r="N92" s="68"/>
      <c r="O92" s="68"/>
    </row>
    <row r="93" ht="15.75" customHeight="1">
      <c r="N93" s="68"/>
      <c r="O93" s="68"/>
    </row>
    <row r="94" ht="15.75" customHeight="1">
      <c r="N94" s="68"/>
      <c r="O94" s="68"/>
    </row>
    <row r="95" ht="15.75" customHeight="1">
      <c r="N95" s="68"/>
      <c r="O95" s="68"/>
    </row>
    <row r="96" ht="15.75" customHeight="1">
      <c r="N96" s="68"/>
      <c r="O96" s="68"/>
    </row>
    <row r="97" ht="15.75" customHeight="1">
      <c r="N97" s="68"/>
      <c r="O97" s="68"/>
    </row>
    <row r="98" ht="15.75" customHeight="1">
      <c r="N98" s="68"/>
      <c r="O98" s="68"/>
    </row>
    <row r="99" ht="15.75" customHeight="1">
      <c r="N99" s="68"/>
      <c r="O99" s="68"/>
    </row>
    <row r="100" ht="15.75" customHeight="1">
      <c r="N100" s="68"/>
      <c r="O100" s="68"/>
    </row>
    <row r="101" ht="15.75" customHeight="1">
      <c r="N101" s="68"/>
      <c r="O101" s="68"/>
    </row>
    <row r="102" ht="15.75" customHeight="1">
      <c r="N102" s="68"/>
      <c r="O102" s="68"/>
    </row>
    <row r="103" ht="15.75" customHeight="1">
      <c r="N103" s="68"/>
      <c r="O103" s="68"/>
    </row>
    <row r="104" ht="15.75" customHeight="1">
      <c r="N104" s="68"/>
      <c r="O104" s="68"/>
    </row>
    <row r="105" ht="15.75" customHeight="1">
      <c r="N105" s="68"/>
      <c r="O105" s="68"/>
    </row>
    <row r="106" ht="15.75" customHeight="1">
      <c r="N106" s="68"/>
      <c r="O106" s="68"/>
    </row>
    <row r="107" ht="15.75" customHeight="1">
      <c r="N107" s="68"/>
      <c r="O107" s="68"/>
    </row>
    <row r="108" ht="15.75" customHeight="1">
      <c r="N108" s="68"/>
      <c r="O108" s="68"/>
    </row>
    <row r="109" ht="15.75" customHeight="1">
      <c r="N109" s="68"/>
      <c r="O109" s="68"/>
    </row>
    <row r="110" ht="15.75" customHeight="1">
      <c r="N110" s="68"/>
      <c r="O110" s="68"/>
    </row>
    <row r="111" ht="15.75" customHeight="1">
      <c r="N111" s="68"/>
      <c r="O111" s="68"/>
    </row>
    <row r="112" ht="15.75" customHeight="1">
      <c r="N112" s="68"/>
      <c r="O112" s="68"/>
    </row>
    <row r="113" ht="15.75" customHeight="1">
      <c r="N113" s="68"/>
      <c r="O113" s="68"/>
    </row>
    <row r="114" ht="15.75" customHeight="1">
      <c r="N114" s="68"/>
      <c r="O114" s="68"/>
    </row>
    <row r="115" ht="15.75" customHeight="1">
      <c r="N115" s="68"/>
      <c r="O115" s="68"/>
    </row>
    <row r="116" ht="15.75" customHeight="1">
      <c r="N116" s="68"/>
      <c r="O116" s="68"/>
    </row>
    <row r="117" ht="15.75" customHeight="1">
      <c r="N117" s="68"/>
      <c r="O117" s="68"/>
    </row>
    <row r="118" ht="15.75" customHeight="1">
      <c r="N118" s="68"/>
      <c r="O118" s="68"/>
    </row>
    <row r="119" ht="15.75" customHeight="1">
      <c r="N119" s="68"/>
      <c r="O119" s="68"/>
    </row>
    <row r="120" ht="15.75" customHeight="1">
      <c r="N120" s="68"/>
      <c r="O120" s="68"/>
    </row>
    <row r="121" ht="15.75" customHeight="1">
      <c r="N121" s="68"/>
      <c r="O121" s="68"/>
    </row>
    <row r="122" ht="15.75" customHeight="1">
      <c r="N122" s="68"/>
      <c r="O122" s="68"/>
    </row>
    <row r="123" ht="15.75" customHeight="1">
      <c r="N123" s="68"/>
      <c r="O123" s="68"/>
    </row>
    <row r="124" ht="15.75" customHeight="1">
      <c r="N124" s="68"/>
      <c r="O124" s="68"/>
    </row>
    <row r="125" ht="15.75" customHeight="1">
      <c r="N125" s="68"/>
      <c r="O125" s="68"/>
    </row>
    <row r="126" ht="15.75" customHeight="1">
      <c r="N126" s="68"/>
      <c r="O126" s="68"/>
    </row>
    <row r="127" ht="15.75" customHeight="1">
      <c r="N127" s="68"/>
      <c r="O127" s="68"/>
    </row>
    <row r="128" ht="15.75" customHeight="1">
      <c r="N128" s="68"/>
      <c r="O128" s="68"/>
    </row>
    <row r="129" ht="15.75" customHeight="1">
      <c r="N129" s="68"/>
      <c r="O129" s="68"/>
    </row>
    <row r="130" ht="15.75" customHeight="1">
      <c r="N130" s="68"/>
      <c r="O130" s="68"/>
    </row>
    <row r="131" ht="15.75" customHeight="1">
      <c r="N131" s="68"/>
      <c r="O131" s="68"/>
    </row>
    <row r="132" ht="15.75" customHeight="1">
      <c r="N132" s="68"/>
      <c r="O132" s="68"/>
    </row>
    <row r="133" ht="15.75" customHeight="1">
      <c r="N133" s="68"/>
      <c r="O133" s="68"/>
    </row>
    <row r="134" ht="15.75" customHeight="1">
      <c r="N134" s="68"/>
      <c r="O134" s="68"/>
    </row>
    <row r="135" ht="15.75" customHeight="1">
      <c r="N135" s="68"/>
      <c r="O135" s="68"/>
    </row>
    <row r="136" ht="15.75" customHeight="1">
      <c r="N136" s="68"/>
      <c r="O136" s="68"/>
    </row>
    <row r="137" ht="15.75" customHeight="1">
      <c r="N137" s="68"/>
      <c r="O137" s="68"/>
    </row>
    <row r="138" ht="15.75" customHeight="1">
      <c r="N138" s="68"/>
      <c r="O138" s="68"/>
    </row>
    <row r="139" ht="15.75" customHeight="1">
      <c r="N139" s="68"/>
      <c r="O139" s="68"/>
    </row>
    <row r="140" ht="15.75" customHeight="1">
      <c r="N140" s="68"/>
      <c r="O140" s="68"/>
    </row>
    <row r="141" ht="15.75" customHeight="1">
      <c r="N141" s="68"/>
      <c r="O141" s="68"/>
    </row>
    <row r="142" ht="15.75" customHeight="1">
      <c r="N142" s="68"/>
      <c r="O142" s="68"/>
    </row>
    <row r="143" ht="15.75" customHeight="1">
      <c r="N143" s="68"/>
      <c r="O143" s="68"/>
    </row>
    <row r="144" ht="15.75" customHeight="1">
      <c r="N144" s="68"/>
      <c r="O144" s="68"/>
    </row>
    <row r="145" ht="15.75" customHeight="1">
      <c r="N145" s="68"/>
      <c r="O145" s="68"/>
    </row>
    <row r="146" ht="15.75" customHeight="1">
      <c r="N146" s="68"/>
      <c r="O146" s="68"/>
    </row>
    <row r="147" ht="15.75" customHeight="1">
      <c r="N147" s="68"/>
      <c r="O147" s="68"/>
    </row>
    <row r="148" ht="15.75" customHeight="1">
      <c r="N148" s="68"/>
      <c r="O148" s="68"/>
    </row>
    <row r="149" ht="15.75" customHeight="1">
      <c r="N149" s="68"/>
      <c r="O149" s="68"/>
    </row>
    <row r="150" ht="15.75" customHeight="1">
      <c r="N150" s="68"/>
      <c r="O150" s="68"/>
    </row>
    <row r="151" ht="15.75" customHeight="1">
      <c r="N151" s="68"/>
      <c r="O151" s="68"/>
    </row>
    <row r="152" ht="15.75" customHeight="1">
      <c r="N152" s="68"/>
      <c r="O152" s="68"/>
    </row>
    <row r="153" ht="15.75" customHeight="1">
      <c r="N153" s="68"/>
      <c r="O153" s="68"/>
    </row>
    <row r="154" ht="15.75" customHeight="1">
      <c r="N154" s="68"/>
      <c r="O154" s="68"/>
    </row>
    <row r="155" ht="15.75" customHeight="1">
      <c r="N155" s="68"/>
      <c r="O155" s="68"/>
    </row>
    <row r="156" ht="15.75" customHeight="1">
      <c r="N156" s="68"/>
      <c r="O156" s="68"/>
    </row>
    <row r="157" ht="15.75" customHeight="1">
      <c r="N157" s="68"/>
      <c r="O157" s="68"/>
    </row>
    <row r="158" ht="15.75" customHeight="1">
      <c r="N158" s="68"/>
      <c r="O158" s="68"/>
    </row>
    <row r="159" ht="15.75" customHeight="1">
      <c r="N159" s="68"/>
      <c r="O159" s="68"/>
    </row>
    <row r="160" ht="15.75" customHeight="1">
      <c r="N160" s="68"/>
      <c r="O160" s="68"/>
    </row>
    <row r="161" ht="15.75" customHeight="1">
      <c r="N161" s="68"/>
      <c r="O161" s="68"/>
    </row>
    <row r="162" ht="15.75" customHeight="1">
      <c r="N162" s="68"/>
      <c r="O162" s="68"/>
    </row>
    <row r="163" ht="15.75" customHeight="1">
      <c r="N163" s="68"/>
      <c r="O163" s="68"/>
    </row>
    <row r="164" ht="15.75" customHeight="1">
      <c r="N164" s="68"/>
      <c r="O164" s="68"/>
    </row>
    <row r="165" ht="15.75" customHeight="1">
      <c r="N165" s="68"/>
      <c r="O165" s="68"/>
    </row>
    <row r="166" ht="15.75" customHeight="1">
      <c r="N166" s="68"/>
      <c r="O166" s="68"/>
    </row>
    <row r="167" ht="15.75" customHeight="1">
      <c r="N167" s="68"/>
      <c r="O167" s="68"/>
    </row>
    <row r="168" ht="15.75" customHeight="1">
      <c r="N168" s="68"/>
      <c r="O168" s="68"/>
    </row>
    <row r="169" ht="15.75" customHeight="1">
      <c r="N169" s="68"/>
      <c r="O169" s="68"/>
    </row>
    <row r="170" ht="15.75" customHeight="1">
      <c r="N170" s="68"/>
      <c r="O170" s="68"/>
    </row>
    <row r="171" ht="15.75" customHeight="1">
      <c r="N171" s="68"/>
      <c r="O171" s="68"/>
    </row>
    <row r="172" ht="15.75" customHeight="1">
      <c r="N172" s="68"/>
      <c r="O172" s="68"/>
    </row>
    <row r="173" ht="15.75" customHeight="1">
      <c r="N173" s="68"/>
      <c r="O173" s="68"/>
    </row>
    <row r="174" ht="15.75" customHeight="1">
      <c r="N174" s="68"/>
      <c r="O174" s="68"/>
    </row>
    <row r="175" ht="15.75" customHeight="1">
      <c r="N175" s="68"/>
      <c r="O175" s="68"/>
    </row>
    <row r="176" ht="15.75" customHeight="1">
      <c r="N176" s="68"/>
      <c r="O176" s="68"/>
    </row>
    <row r="177" ht="15.75" customHeight="1">
      <c r="N177" s="68"/>
      <c r="O177" s="68"/>
    </row>
    <row r="178" ht="15.75" customHeight="1">
      <c r="N178" s="68"/>
      <c r="O178" s="68"/>
    </row>
    <row r="179" ht="15.75" customHeight="1">
      <c r="N179" s="68"/>
      <c r="O179" s="68"/>
    </row>
    <row r="180" ht="15.75" customHeight="1">
      <c r="N180" s="68"/>
      <c r="O180" s="68"/>
    </row>
    <row r="181" ht="15.75" customHeight="1">
      <c r="N181" s="68"/>
      <c r="O181" s="68"/>
    </row>
    <row r="182" ht="15.75" customHeight="1">
      <c r="N182" s="68"/>
      <c r="O182" s="68"/>
    </row>
    <row r="183" ht="15.75" customHeight="1">
      <c r="N183" s="68"/>
      <c r="O183" s="68"/>
    </row>
    <row r="184" ht="15.75" customHeight="1">
      <c r="N184" s="68"/>
      <c r="O184" s="68"/>
    </row>
    <row r="185" ht="15.75" customHeight="1">
      <c r="N185" s="68"/>
      <c r="O185" s="68"/>
    </row>
    <row r="186" ht="15.75" customHeight="1">
      <c r="N186" s="68"/>
      <c r="O186" s="68"/>
    </row>
    <row r="187" ht="15.75" customHeight="1">
      <c r="N187" s="68"/>
      <c r="O187" s="68"/>
    </row>
    <row r="188" ht="15.75" customHeight="1">
      <c r="N188" s="68"/>
      <c r="O188" s="68"/>
    </row>
    <row r="189" ht="15.75" customHeight="1">
      <c r="N189" s="68"/>
      <c r="O189" s="68"/>
    </row>
    <row r="190" ht="15.75" customHeight="1">
      <c r="N190" s="68"/>
      <c r="O190" s="68"/>
    </row>
    <row r="191" ht="15.75" customHeight="1">
      <c r="N191" s="68"/>
      <c r="O191" s="68"/>
    </row>
    <row r="192" ht="15.75" customHeight="1">
      <c r="N192" s="68"/>
      <c r="O192" s="68"/>
    </row>
    <row r="193" ht="15.75" customHeight="1">
      <c r="N193" s="68"/>
      <c r="O193" s="68"/>
    </row>
    <row r="194" ht="15.75" customHeight="1">
      <c r="N194" s="68"/>
      <c r="O194" s="68"/>
    </row>
    <row r="195" ht="15.75" customHeight="1">
      <c r="N195" s="68"/>
      <c r="O195" s="68"/>
    </row>
    <row r="196" ht="15.75" customHeight="1">
      <c r="N196" s="68"/>
      <c r="O196" s="68"/>
    </row>
    <row r="197" ht="15.75" customHeight="1">
      <c r="N197" s="68"/>
      <c r="O197" s="68"/>
    </row>
    <row r="198" ht="15.75" customHeight="1">
      <c r="N198" s="68"/>
      <c r="O198" s="68"/>
    </row>
    <row r="199" ht="15.75" customHeight="1">
      <c r="N199" s="68"/>
      <c r="O199" s="68"/>
    </row>
    <row r="200" ht="15.75" customHeight="1">
      <c r="N200" s="68"/>
      <c r="O200" s="68"/>
    </row>
    <row r="201" ht="15.75" customHeight="1">
      <c r="N201" s="68"/>
      <c r="O201" s="68"/>
    </row>
    <row r="202" ht="15.75" customHeight="1">
      <c r="N202" s="68"/>
      <c r="O202" s="68"/>
    </row>
    <row r="203" ht="15.75" customHeight="1">
      <c r="N203" s="68"/>
      <c r="O203" s="68"/>
    </row>
    <row r="204" ht="15.75" customHeight="1">
      <c r="N204" s="68"/>
      <c r="O204" s="68"/>
    </row>
    <row r="205" ht="15.75" customHeight="1">
      <c r="N205" s="68"/>
      <c r="O205" s="68"/>
    </row>
    <row r="206" ht="15.75" customHeight="1">
      <c r="N206" s="68"/>
      <c r="O206" s="68"/>
    </row>
    <row r="207" ht="15.75" customHeight="1">
      <c r="N207" s="68"/>
      <c r="O207" s="68"/>
    </row>
    <row r="208" ht="15.75" customHeight="1">
      <c r="N208" s="68"/>
      <c r="O208" s="68"/>
    </row>
    <row r="209" ht="15.75" customHeight="1">
      <c r="N209" s="68"/>
      <c r="O209" s="68"/>
    </row>
    <row r="210" ht="15.75" customHeight="1">
      <c r="N210" s="68"/>
      <c r="O210" s="68"/>
    </row>
    <row r="211" ht="15.75" customHeight="1">
      <c r="N211" s="68"/>
      <c r="O211" s="68"/>
    </row>
    <row r="212" ht="15.75" customHeight="1">
      <c r="N212" s="68"/>
      <c r="O212" s="68"/>
    </row>
    <row r="213" ht="15.75" customHeight="1">
      <c r="N213" s="68"/>
      <c r="O213" s="68"/>
    </row>
    <row r="214" ht="15.75" customHeight="1">
      <c r="N214" s="68"/>
      <c r="O214" s="68"/>
    </row>
    <row r="215" ht="15.75" customHeight="1">
      <c r="N215" s="68"/>
      <c r="O215" s="68"/>
    </row>
    <row r="216" ht="15.75" customHeight="1">
      <c r="N216" s="68"/>
      <c r="O216" s="68"/>
    </row>
    <row r="217" ht="15.75" customHeight="1">
      <c r="N217" s="68"/>
      <c r="O217" s="68"/>
    </row>
    <row r="218" ht="15.75" customHeight="1">
      <c r="N218" s="68"/>
      <c r="O218" s="68"/>
    </row>
    <row r="219" ht="15.75" customHeight="1">
      <c r="N219" s="68"/>
      <c r="O219" s="68"/>
    </row>
    <row r="220" ht="15.75" customHeight="1">
      <c r="N220" s="68"/>
      <c r="O220" s="68"/>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J10:J12"/>
    <mergeCell ref="K10:K12"/>
    <mergeCell ref="L10:L12"/>
    <mergeCell ref="M10:P10"/>
    <mergeCell ref="M11:O11"/>
    <mergeCell ref="P11:P12"/>
    <mergeCell ref="Q10:Q12"/>
    <mergeCell ref="R10:R12"/>
    <mergeCell ref="S10:S12"/>
    <mergeCell ref="T10:T12"/>
    <mergeCell ref="U10:V11"/>
    <mergeCell ref="W10:X11"/>
    <mergeCell ref="E8:Y8"/>
    <mergeCell ref="E9:Y9"/>
    <mergeCell ref="E10:E12"/>
    <mergeCell ref="F10:F12"/>
    <mergeCell ref="G10:G12"/>
    <mergeCell ref="H10:H12"/>
    <mergeCell ref="I10:I12"/>
    <mergeCell ref="Y10:Y12"/>
  </mergeCells>
  <printOptions/>
  <pageMargins bottom="0.75" footer="0.0" header="0.0" left="0.7" right="0.7" top="0.75"/>
  <pageSetup orientation="landscape"/>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37.29"/>
    <col customWidth="1" min="2" max="2" width="55.57"/>
    <col customWidth="1" min="3" max="3" width="29.14"/>
    <col customWidth="1" min="4" max="4" width="15.43"/>
    <col customWidth="1" min="5" max="5" width="22.0"/>
    <col customWidth="1" min="6" max="6" width="9.14"/>
  </cols>
  <sheetData>
    <row r="1">
      <c r="A1" s="104" t="s">
        <v>180</v>
      </c>
      <c r="B1" s="104" t="s">
        <v>181</v>
      </c>
      <c r="C1" s="104" t="s">
        <v>182</v>
      </c>
      <c r="D1" s="104" t="s">
        <v>183</v>
      </c>
      <c r="E1" s="104" t="s">
        <v>184</v>
      </c>
    </row>
    <row r="2">
      <c r="A2" s="105" t="s">
        <v>185</v>
      </c>
      <c r="B2" s="105"/>
      <c r="C2" s="105"/>
      <c r="D2" s="105"/>
      <c r="E2" s="105"/>
    </row>
    <row r="3">
      <c r="A3" s="69" t="s">
        <v>186</v>
      </c>
      <c r="B3" s="69" t="s">
        <v>64</v>
      </c>
      <c r="C3" s="69" t="s">
        <v>187</v>
      </c>
      <c r="D3" s="69" t="s">
        <v>188</v>
      </c>
      <c r="E3" s="69" t="s">
        <v>189</v>
      </c>
    </row>
    <row r="4">
      <c r="A4" s="69" t="s">
        <v>190</v>
      </c>
      <c r="B4" s="69" t="s">
        <v>66</v>
      </c>
      <c r="C4" s="69" t="s">
        <v>191</v>
      </c>
      <c r="D4" s="69" t="s">
        <v>188</v>
      </c>
    </row>
    <row r="5">
      <c r="A5" s="69" t="s">
        <v>192</v>
      </c>
      <c r="B5" s="69" t="s">
        <v>68</v>
      </c>
      <c r="C5" s="69" t="s">
        <v>191</v>
      </c>
      <c r="D5" s="69" t="s">
        <v>188</v>
      </c>
    </row>
    <row r="6">
      <c r="A6" s="69" t="s">
        <v>70</v>
      </c>
      <c r="B6" s="69" t="s">
        <v>70</v>
      </c>
      <c r="C6" s="69" t="s">
        <v>193</v>
      </c>
      <c r="D6" s="69" t="s">
        <v>188</v>
      </c>
    </row>
    <row r="7">
      <c r="A7" s="69" t="s">
        <v>194</v>
      </c>
      <c r="B7" s="69" t="s">
        <v>73</v>
      </c>
      <c r="C7" s="69" t="s">
        <v>191</v>
      </c>
      <c r="D7" s="69" t="s">
        <v>188</v>
      </c>
      <c r="E7" s="69" t="s">
        <v>195</v>
      </c>
    </row>
    <row r="8">
      <c r="A8" s="69" t="s">
        <v>196</v>
      </c>
      <c r="B8" s="69" t="s">
        <v>76</v>
      </c>
      <c r="C8" s="69" t="s">
        <v>197</v>
      </c>
      <c r="D8" s="69" t="s">
        <v>198</v>
      </c>
      <c r="E8" s="69" t="s">
        <v>199</v>
      </c>
    </row>
    <row r="9">
      <c r="A9" s="69" t="s">
        <v>200</v>
      </c>
      <c r="B9" s="69" t="s">
        <v>77</v>
      </c>
      <c r="C9" s="69" t="s">
        <v>201</v>
      </c>
      <c r="D9" s="69" t="s">
        <v>188</v>
      </c>
    </row>
    <row r="10">
      <c r="A10" s="69" t="s">
        <v>202</v>
      </c>
      <c r="B10" s="69" t="s">
        <v>78</v>
      </c>
      <c r="C10" s="69" t="s">
        <v>203</v>
      </c>
      <c r="D10" s="69" t="s">
        <v>188</v>
      </c>
      <c r="E10" s="69" t="s">
        <v>204</v>
      </c>
    </row>
    <row r="11">
      <c r="A11" s="69" t="s">
        <v>205</v>
      </c>
      <c r="B11" s="69" t="s">
        <v>79</v>
      </c>
      <c r="C11" s="69" t="s">
        <v>206</v>
      </c>
      <c r="D11" s="69" t="s">
        <v>198</v>
      </c>
      <c r="E11" s="69" t="s">
        <v>207</v>
      </c>
    </row>
    <row r="12">
      <c r="A12" s="69" t="s">
        <v>208</v>
      </c>
      <c r="B12" s="69" t="s">
        <v>208</v>
      </c>
      <c r="C12" s="69" t="s">
        <v>206</v>
      </c>
      <c r="D12" s="69" t="s">
        <v>198</v>
      </c>
      <c r="E12" s="69" t="s">
        <v>209</v>
      </c>
    </row>
    <row r="13">
      <c r="A13" s="69" t="s">
        <v>210</v>
      </c>
      <c r="B13" s="69" t="s">
        <v>210</v>
      </c>
      <c r="C13" s="69" t="s">
        <v>206</v>
      </c>
      <c r="D13" s="69" t="s">
        <v>198</v>
      </c>
    </row>
    <row r="14">
      <c r="A14" s="69" t="s">
        <v>211</v>
      </c>
      <c r="B14" s="69" t="s">
        <v>81</v>
      </c>
      <c r="C14" s="69" t="s">
        <v>206</v>
      </c>
      <c r="D14" s="69" t="s">
        <v>198</v>
      </c>
    </row>
    <row r="15">
      <c r="A15" s="69" t="s">
        <v>212</v>
      </c>
      <c r="B15" s="69" t="s">
        <v>83</v>
      </c>
      <c r="C15" s="69" t="s">
        <v>213</v>
      </c>
      <c r="D15" s="69" t="s">
        <v>188</v>
      </c>
    </row>
    <row r="16">
      <c r="A16" s="105" t="s">
        <v>25</v>
      </c>
      <c r="B16" s="105"/>
      <c r="C16" s="105"/>
      <c r="D16" s="105"/>
      <c r="E16" s="105"/>
    </row>
    <row r="17">
      <c r="A17" s="69" t="s">
        <v>214</v>
      </c>
      <c r="B17" s="69" t="s">
        <v>93</v>
      </c>
      <c r="C17" s="69" t="s">
        <v>197</v>
      </c>
      <c r="D17" s="69" t="s">
        <v>198</v>
      </c>
    </row>
    <row r="18">
      <c r="A18" s="69" t="s">
        <v>215</v>
      </c>
      <c r="B18" s="69" t="s">
        <v>94</v>
      </c>
      <c r="C18" s="69" t="s">
        <v>197</v>
      </c>
      <c r="D18" s="69" t="s">
        <v>198</v>
      </c>
    </row>
    <row r="19">
      <c r="A19" s="69" t="s">
        <v>216</v>
      </c>
      <c r="B19" s="69" t="s">
        <v>95</v>
      </c>
      <c r="C19" s="69" t="s">
        <v>197</v>
      </c>
      <c r="D19" s="69" t="s">
        <v>198</v>
      </c>
    </row>
    <row r="20">
      <c r="A20" s="69" t="s">
        <v>217</v>
      </c>
      <c r="B20" s="69" t="s">
        <v>96</v>
      </c>
      <c r="C20" s="69" t="s">
        <v>197</v>
      </c>
      <c r="D20" s="69" t="s">
        <v>198</v>
      </c>
    </row>
    <row r="21" ht="15.75" customHeight="1">
      <c r="A21" s="69" t="s">
        <v>218</v>
      </c>
      <c r="B21" s="69" t="s">
        <v>98</v>
      </c>
      <c r="C21" s="69" t="s">
        <v>197</v>
      </c>
      <c r="D21" s="69" t="s">
        <v>198</v>
      </c>
    </row>
    <row r="22" ht="15.75" customHeight="1">
      <c r="A22" s="69" t="s">
        <v>219</v>
      </c>
      <c r="B22" s="69" t="s">
        <v>99</v>
      </c>
      <c r="C22" s="69" t="s">
        <v>197</v>
      </c>
      <c r="D22" s="69" t="s">
        <v>198</v>
      </c>
    </row>
    <row r="23" ht="15.75" customHeight="1">
      <c r="A23" s="69" t="s">
        <v>220</v>
      </c>
      <c r="B23" s="69" t="s">
        <v>100</v>
      </c>
      <c r="C23" s="69" t="s">
        <v>197</v>
      </c>
      <c r="D23" s="69" t="s">
        <v>198</v>
      </c>
    </row>
    <row r="24" ht="15.75" customHeight="1">
      <c r="A24" s="69" t="s">
        <v>221</v>
      </c>
      <c r="B24" s="69" t="s">
        <v>101</v>
      </c>
      <c r="C24" s="69" t="s">
        <v>197</v>
      </c>
      <c r="D24" s="69" t="s">
        <v>198</v>
      </c>
    </row>
    <row r="25" ht="15.75" customHeight="1">
      <c r="A25" s="69" t="s">
        <v>222</v>
      </c>
      <c r="B25" s="69" t="s">
        <v>103</v>
      </c>
      <c r="C25" s="69" t="s">
        <v>197</v>
      </c>
      <c r="D25" s="69" t="s">
        <v>198</v>
      </c>
    </row>
    <row r="26" ht="15.75" customHeight="1">
      <c r="A26" s="69" t="s">
        <v>223</v>
      </c>
      <c r="B26" s="69" t="s">
        <v>104</v>
      </c>
      <c r="C26" s="69" t="s">
        <v>197</v>
      </c>
      <c r="D26" s="69" t="s">
        <v>198</v>
      </c>
    </row>
    <row r="27" ht="15.75" customHeight="1">
      <c r="A27" s="69" t="s">
        <v>224</v>
      </c>
      <c r="B27" s="69" t="s">
        <v>105</v>
      </c>
      <c r="C27" s="69" t="s">
        <v>197</v>
      </c>
      <c r="D27" s="69" t="s">
        <v>198</v>
      </c>
    </row>
    <row r="28" ht="15.75" customHeight="1">
      <c r="A28" s="69" t="s">
        <v>225</v>
      </c>
      <c r="B28" s="69" t="s">
        <v>106</v>
      </c>
      <c r="C28" s="69" t="s">
        <v>197</v>
      </c>
      <c r="D28" s="69" t="s">
        <v>198</v>
      </c>
    </row>
    <row r="29" ht="15.75" customHeight="1">
      <c r="A29" s="69" t="s">
        <v>226</v>
      </c>
      <c r="B29" s="69" t="s">
        <v>108</v>
      </c>
      <c r="C29" s="69" t="s">
        <v>197</v>
      </c>
      <c r="D29" s="69" t="s">
        <v>198</v>
      </c>
    </row>
    <row r="30" ht="15.75" customHeight="1">
      <c r="A30" s="69" t="s">
        <v>227</v>
      </c>
      <c r="B30" s="69" t="s">
        <v>109</v>
      </c>
      <c r="C30" s="69" t="s">
        <v>197</v>
      </c>
      <c r="D30" s="69" t="s">
        <v>198</v>
      </c>
    </row>
    <row r="31" ht="15.75" customHeight="1">
      <c r="A31" s="69" t="s">
        <v>228</v>
      </c>
      <c r="B31" s="69" t="s">
        <v>110</v>
      </c>
      <c r="C31" s="69" t="s">
        <v>197</v>
      </c>
      <c r="D31" s="69" t="s">
        <v>198</v>
      </c>
    </row>
    <row r="32" ht="15.75" customHeight="1">
      <c r="A32" s="69" t="s">
        <v>229</v>
      </c>
      <c r="B32" s="69" t="s">
        <v>111</v>
      </c>
      <c r="C32" s="69" t="s">
        <v>197</v>
      </c>
      <c r="D32" s="69" t="s">
        <v>198</v>
      </c>
    </row>
    <row r="33" ht="15.75" customHeight="1">
      <c r="A33" s="69" t="s">
        <v>230</v>
      </c>
      <c r="B33" s="69" t="s">
        <v>113</v>
      </c>
      <c r="C33" s="69" t="s">
        <v>197</v>
      </c>
      <c r="D33" s="69" t="s">
        <v>198</v>
      </c>
    </row>
    <row r="34" ht="15.75" customHeight="1">
      <c r="A34" s="69" t="s">
        <v>231</v>
      </c>
      <c r="B34" s="69" t="s">
        <v>114</v>
      </c>
      <c r="C34" s="69" t="s">
        <v>197</v>
      </c>
      <c r="D34" s="69" t="s">
        <v>198</v>
      </c>
    </row>
    <row r="35" ht="15.75" customHeight="1">
      <c r="A35" s="69" t="s">
        <v>232</v>
      </c>
      <c r="B35" s="69" t="s">
        <v>115</v>
      </c>
      <c r="C35" s="69" t="s">
        <v>197</v>
      </c>
      <c r="D35" s="69" t="s">
        <v>198</v>
      </c>
    </row>
    <row r="36" ht="15.75" customHeight="1">
      <c r="A36" s="69" t="s">
        <v>233</v>
      </c>
      <c r="B36" s="69" t="s">
        <v>116</v>
      </c>
      <c r="C36" s="69" t="s">
        <v>197</v>
      </c>
      <c r="D36" s="69" t="s">
        <v>198</v>
      </c>
    </row>
    <row r="37" ht="15.75" customHeight="1">
      <c r="A37" s="69" t="s">
        <v>234</v>
      </c>
      <c r="B37" s="69" t="s">
        <v>118</v>
      </c>
      <c r="C37" s="69" t="s">
        <v>197</v>
      </c>
      <c r="D37" s="69" t="s">
        <v>198</v>
      </c>
    </row>
    <row r="38" ht="15.75" customHeight="1">
      <c r="A38" s="69" t="s">
        <v>235</v>
      </c>
      <c r="B38" s="69" t="s">
        <v>119</v>
      </c>
      <c r="C38" s="69" t="s">
        <v>197</v>
      </c>
      <c r="D38" s="69" t="s">
        <v>198</v>
      </c>
    </row>
    <row r="39" ht="15.75" customHeight="1">
      <c r="A39" s="69" t="s">
        <v>236</v>
      </c>
      <c r="B39" s="69" t="s">
        <v>120</v>
      </c>
      <c r="C39" s="69" t="s">
        <v>197</v>
      </c>
      <c r="D39" s="69" t="s">
        <v>198</v>
      </c>
    </row>
    <row r="40" ht="15.75" customHeight="1">
      <c r="A40" s="69" t="s">
        <v>237</v>
      </c>
      <c r="B40" s="69" t="s">
        <v>121</v>
      </c>
      <c r="C40" s="69" t="s">
        <v>197</v>
      </c>
      <c r="D40" s="69" t="s">
        <v>198</v>
      </c>
    </row>
    <row r="41" ht="15.75" customHeight="1">
      <c r="A41" s="69" t="s">
        <v>238</v>
      </c>
      <c r="B41" s="69" t="s">
        <v>123</v>
      </c>
      <c r="C41" s="69" t="s">
        <v>197</v>
      </c>
      <c r="D41" s="69" t="s">
        <v>198</v>
      </c>
    </row>
    <row r="42" ht="15.75" customHeight="1">
      <c r="A42" s="69" t="s">
        <v>239</v>
      </c>
      <c r="B42" s="69" t="s">
        <v>124</v>
      </c>
      <c r="C42" s="69" t="s">
        <v>197</v>
      </c>
      <c r="D42" s="69" t="s">
        <v>198</v>
      </c>
    </row>
    <row r="43" ht="15.75" customHeight="1">
      <c r="A43" s="69" t="s">
        <v>240</v>
      </c>
      <c r="B43" s="69" t="s">
        <v>125</v>
      </c>
      <c r="C43" s="69" t="s">
        <v>197</v>
      </c>
      <c r="D43" s="69" t="s">
        <v>198</v>
      </c>
    </row>
    <row r="44" ht="15.75" customHeight="1">
      <c r="A44" s="69" t="s">
        <v>241</v>
      </c>
      <c r="B44" s="69" t="s">
        <v>126</v>
      </c>
      <c r="C44" s="69" t="s">
        <v>197</v>
      </c>
      <c r="D44" s="69" t="s">
        <v>198</v>
      </c>
    </row>
    <row r="45" ht="15.75" customHeight="1">
      <c r="A45" s="105" t="s">
        <v>27</v>
      </c>
      <c r="B45" s="105"/>
      <c r="C45" s="105"/>
      <c r="D45" s="105"/>
      <c r="E45" s="105"/>
    </row>
    <row r="46" ht="15.75" customHeight="1">
      <c r="A46" s="106" t="s">
        <v>242</v>
      </c>
      <c r="B46" s="69" t="s">
        <v>243</v>
      </c>
      <c r="C46" s="69" t="s">
        <v>244</v>
      </c>
      <c r="D46" s="69" t="s">
        <v>188</v>
      </c>
    </row>
    <row r="47" ht="15.75" customHeight="1">
      <c r="A47" s="106" t="s">
        <v>245</v>
      </c>
      <c r="B47" s="69" t="s">
        <v>246</v>
      </c>
      <c r="C47" s="69" t="s">
        <v>244</v>
      </c>
      <c r="D47" s="69" t="s">
        <v>188</v>
      </c>
    </row>
    <row r="48" ht="15.75" customHeight="1">
      <c r="A48" s="106" t="s">
        <v>247</v>
      </c>
      <c r="B48" s="69" t="s">
        <v>248</v>
      </c>
      <c r="C48" s="69" t="s">
        <v>244</v>
      </c>
      <c r="D48" s="69" t="s">
        <v>188</v>
      </c>
    </row>
    <row r="49" ht="15.75" customHeight="1">
      <c r="A49" s="106" t="s">
        <v>249</v>
      </c>
      <c r="B49" s="69" t="s">
        <v>250</v>
      </c>
      <c r="C49" s="69" t="s">
        <v>244</v>
      </c>
      <c r="D49" s="69" t="s">
        <v>188</v>
      </c>
    </row>
    <row r="50" ht="15.75" customHeight="1">
      <c r="A50" s="107" t="s">
        <v>251</v>
      </c>
      <c r="B50" s="108" t="s">
        <v>252</v>
      </c>
      <c r="C50" s="108" t="s">
        <v>244</v>
      </c>
      <c r="D50" s="108" t="s">
        <v>188</v>
      </c>
    </row>
    <row r="51" ht="15.75" customHeight="1">
      <c r="A51" s="106" t="s">
        <v>253</v>
      </c>
      <c r="B51" s="69" t="s">
        <v>254</v>
      </c>
      <c r="C51" s="69" t="s">
        <v>244</v>
      </c>
      <c r="D51" s="69" t="s">
        <v>188</v>
      </c>
    </row>
    <row r="52" ht="15.75" customHeight="1">
      <c r="A52" s="106" t="s">
        <v>255</v>
      </c>
      <c r="B52" s="69" t="s">
        <v>256</v>
      </c>
      <c r="C52" s="69" t="s">
        <v>244</v>
      </c>
      <c r="D52" s="69" t="s">
        <v>188</v>
      </c>
    </row>
    <row r="53" ht="15.75" customHeight="1">
      <c r="A53" s="106" t="s">
        <v>257</v>
      </c>
      <c r="B53" s="69" t="s">
        <v>258</v>
      </c>
      <c r="C53" s="69" t="s">
        <v>244</v>
      </c>
      <c r="D53" s="69" t="s">
        <v>188</v>
      </c>
    </row>
    <row r="54" ht="15.75" customHeight="1">
      <c r="A54" s="106" t="s">
        <v>259</v>
      </c>
      <c r="B54" s="69" t="s">
        <v>260</v>
      </c>
      <c r="C54" s="69" t="s">
        <v>244</v>
      </c>
      <c r="D54" s="69" t="s">
        <v>188</v>
      </c>
    </row>
    <row r="55" ht="15.75" customHeight="1">
      <c r="A55" s="106" t="s">
        <v>261</v>
      </c>
      <c r="B55" s="69" t="s">
        <v>262</v>
      </c>
      <c r="C55" s="69" t="s">
        <v>244</v>
      </c>
      <c r="D55" s="69" t="s">
        <v>188</v>
      </c>
    </row>
    <row r="56" ht="15.75" customHeight="1">
      <c r="A56" s="107" t="s">
        <v>263</v>
      </c>
      <c r="B56" s="108" t="s">
        <v>264</v>
      </c>
      <c r="C56" s="108" t="s">
        <v>244</v>
      </c>
      <c r="D56" s="108" t="s">
        <v>188</v>
      </c>
    </row>
    <row r="57" ht="15.75" customHeight="1">
      <c r="A57" s="107" t="s">
        <v>265</v>
      </c>
      <c r="B57" s="108" t="s">
        <v>266</v>
      </c>
      <c r="C57" s="108" t="s">
        <v>244</v>
      </c>
      <c r="D57" s="108" t="s">
        <v>188</v>
      </c>
    </row>
    <row r="58" ht="15.75" customHeight="1">
      <c r="A58" s="109" t="s">
        <v>267</v>
      </c>
      <c r="B58" s="69" t="s">
        <v>268</v>
      </c>
      <c r="C58" s="69" t="s">
        <v>244</v>
      </c>
      <c r="D58" s="69" t="s">
        <v>188</v>
      </c>
    </row>
    <row r="59" ht="15.75" customHeight="1">
      <c r="A59" s="109" t="s">
        <v>269</v>
      </c>
      <c r="B59" s="69" t="s">
        <v>270</v>
      </c>
      <c r="C59" s="69" t="s">
        <v>244</v>
      </c>
      <c r="D59" s="69" t="s">
        <v>188</v>
      </c>
    </row>
    <row r="60" ht="15.75" customHeight="1">
      <c r="A60" s="109" t="s">
        <v>271</v>
      </c>
      <c r="B60" s="69" t="s">
        <v>272</v>
      </c>
      <c r="C60" s="69" t="s">
        <v>244</v>
      </c>
      <c r="D60" s="69" t="s">
        <v>188</v>
      </c>
    </row>
    <row r="61" ht="15.75" customHeight="1">
      <c r="A61" s="109" t="s">
        <v>273</v>
      </c>
      <c r="B61" s="69" t="s">
        <v>274</v>
      </c>
      <c r="C61" s="69" t="s">
        <v>244</v>
      </c>
      <c r="D61" s="69" t="s">
        <v>188</v>
      </c>
    </row>
    <row r="62" ht="15.75" customHeight="1">
      <c r="A62" s="109" t="s">
        <v>275</v>
      </c>
      <c r="B62" s="69" t="s">
        <v>276</v>
      </c>
      <c r="C62" s="69" t="s">
        <v>244</v>
      </c>
      <c r="D62" s="69" t="s">
        <v>188</v>
      </c>
    </row>
    <row r="63" ht="15.75" customHeight="1">
      <c r="A63" s="109" t="s">
        <v>277</v>
      </c>
      <c r="B63" s="69" t="s">
        <v>278</v>
      </c>
      <c r="C63" s="69" t="s">
        <v>244</v>
      </c>
      <c r="D63" s="69" t="s">
        <v>188</v>
      </c>
    </row>
    <row r="64" ht="15.75" customHeight="1">
      <c r="A64" s="109" t="s">
        <v>279</v>
      </c>
      <c r="B64" s="69" t="s">
        <v>280</v>
      </c>
      <c r="C64" s="69" t="s">
        <v>244</v>
      </c>
      <c r="D64" s="69" t="s">
        <v>188</v>
      </c>
    </row>
    <row r="65" ht="15.75" customHeight="1">
      <c r="A65" s="109" t="s">
        <v>281</v>
      </c>
      <c r="B65" s="69" t="s">
        <v>282</v>
      </c>
      <c r="C65" s="69" t="s">
        <v>244</v>
      </c>
      <c r="D65" s="69" t="s">
        <v>188</v>
      </c>
    </row>
    <row r="66" ht="15.75" customHeight="1">
      <c r="A66" s="110" t="s">
        <v>283</v>
      </c>
      <c r="B66" s="108" t="s">
        <v>284</v>
      </c>
      <c r="C66" s="108" t="s">
        <v>244</v>
      </c>
      <c r="D66" s="108" t="s">
        <v>188</v>
      </c>
    </row>
    <row r="67" ht="15.75" customHeight="1">
      <c r="A67" s="109" t="s">
        <v>285</v>
      </c>
      <c r="B67" s="69" t="s">
        <v>286</v>
      </c>
      <c r="C67" s="69" t="s">
        <v>244</v>
      </c>
      <c r="D67" s="69" t="s">
        <v>188</v>
      </c>
    </row>
    <row r="68" ht="15.75" customHeight="1">
      <c r="A68" s="109" t="s">
        <v>287</v>
      </c>
      <c r="B68" s="69" t="s">
        <v>288</v>
      </c>
      <c r="C68" s="69" t="s">
        <v>244</v>
      </c>
      <c r="D68" s="69" t="s">
        <v>188</v>
      </c>
    </row>
    <row r="69" ht="15.75" customHeight="1">
      <c r="A69" s="109" t="s">
        <v>289</v>
      </c>
      <c r="B69" s="69" t="s">
        <v>290</v>
      </c>
      <c r="C69" s="69" t="s">
        <v>244</v>
      </c>
      <c r="D69" s="69" t="s">
        <v>188</v>
      </c>
    </row>
    <row r="70" ht="15.75" customHeight="1">
      <c r="A70" s="111" t="s">
        <v>291</v>
      </c>
      <c r="B70" s="69" t="s">
        <v>292</v>
      </c>
      <c r="C70" s="69" t="s">
        <v>244</v>
      </c>
      <c r="D70" s="69" t="s">
        <v>188</v>
      </c>
    </row>
    <row r="71" ht="15.75" customHeight="1">
      <c r="A71" s="111" t="s">
        <v>293</v>
      </c>
      <c r="B71" s="69" t="s">
        <v>294</v>
      </c>
      <c r="C71" s="69" t="s">
        <v>244</v>
      </c>
      <c r="D71" s="69" t="s">
        <v>188</v>
      </c>
    </row>
    <row r="72" ht="15.75" customHeight="1">
      <c r="A72" s="111" t="s">
        <v>295</v>
      </c>
      <c r="B72" s="69" t="s">
        <v>296</v>
      </c>
      <c r="C72" s="69" t="s">
        <v>244</v>
      </c>
      <c r="D72" s="69" t="s">
        <v>188</v>
      </c>
    </row>
    <row r="73" ht="15.75" customHeight="1">
      <c r="A73" s="111" t="s">
        <v>297</v>
      </c>
      <c r="B73" s="69" t="s">
        <v>298</v>
      </c>
      <c r="C73" s="69" t="s">
        <v>244</v>
      </c>
      <c r="D73" s="69" t="s">
        <v>188</v>
      </c>
    </row>
    <row r="74" ht="15.75" customHeight="1">
      <c r="A74" s="111" t="s">
        <v>299</v>
      </c>
      <c r="B74" s="69" t="s">
        <v>300</v>
      </c>
      <c r="C74" s="69" t="s">
        <v>244</v>
      </c>
      <c r="D74" s="69" t="s">
        <v>188</v>
      </c>
    </row>
    <row r="75" ht="15.75" customHeight="1">
      <c r="A75" s="112" t="s">
        <v>301</v>
      </c>
      <c r="B75" s="108" t="s">
        <v>302</v>
      </c>
      <c r="C75" s="108" t="s">
        <v>244</v>
      </c>
      <c r="D75" s="108" t="s">
        <v>188</v>
      </c>
    </row>
    <row r="76" ht="15.75" customHeight="1">
      <c r="A76" s="112" t="s">
        <v>303</v>
      </c>
      <c r="B76" s="108" t="s">
        <v>304</v>
      </c>
      <c r="C76" s="108" t="s">
        <v>244</v>
      </c>
      <c r="D76" s="108" t="s">
        <v>188</v>
      </c>
    </row>
    <row r="77" ht="15.75" customHeight="1">
      <c r="A77" s="112" t="s">
        <v>305</v>
      </c>
      <c r="B77" s="108" t="s">
        <v>306</v>
      </c>
      <c r="C77" s="108" t="s">
        <v>244</v>
      </c>
      <c r="D77" s="108" t="s">
        <v>188</v>
      </c>
    </row>
    <row r="78" ht="15.75" customHeight="1">
      <c r="A78" s="113" t="s">
        <v>307</v>
      </c>
      <c r="B78" s="69" t="s">
        <v>308</v>
      </c>
      <c r="C78" s="69" t="s">
        <v>244</v>
      </c>
      <c r="D78" s="69" t="s">
        <v>188</v>
      </c>
    </row>
    <row r="79" ht="15.75" customHeight="1">
      <c r="A79" s="113" t="s">
        <v>309</v>
      </c>
      <c r="B79" s="69" t="s">
        <v>310</v>
      </c>
      <c r="C79" s="69" t="s">
        <v>244</v>
      </c>
      <c r="D79" s="69" t="s">
        <v>188</v>
      </c>
    </row>
    <row r="80" ht="15.75" customHeight="1">
      <c r="A80" s="114" t="s">
        <v>311</v>
      </c>
      <c r="B80" s="108" t="s">
        <v>312</v>
      </c>
      <c r="C80" s="108" t="s">
        <v>244</v>
      </c>
      <c r="D80" s="108" t="s">
        <v>188</v>
      </c>
    </row>
    <row r="81" ht="15.75" customHeight="1">
      <c r="A81" s="107" t="s">
        <v>313</v>
      </c>
      <c r="B81" s="108" t="s">
        <v>314</v>
      </c>
      <c r="C81" s="108" t="s">
        <v>244</v>
      </c>
      <c r="D81" s="108" t="s">
        <v>188</v>
      </c>
    </row>
    <row r="82" ht="15.75" customHeight="1"/>
    <row r="83" ht="15.75" customHeight="1">
      <c r="A83" s="69" t="s">
        <v>315</v>
      </c>
      <c r="B83" s="69" t="s">
        <v>128</v>
      </c>
      <c r="C83" s="69" t="s">
        <v>316</v>
      </c>
      <c r="D83" s="69" t="s">
        <v>198</v>
      </c>
    </row>
    <row r="84" ht="15.75" customHeight="1">
      <c r="A84" s="69" t="s">
        <v>317</v>
      </c>
      <c r="B84" s="69" t="s">
        <v>129</v>
      </c>
      <c r="C84" s="69" t="s">
        <v>318</v>
      </c>
      <c r="D84" s="69" t="s">
        <v>198</v>
      </c>
    </row>
    <row r="85" ht="15.75" customHeight="1">
      <c r="A85" s="69" t="s">
        <v>319</v>
      </c>
      <c r="B85" s="69" t="s">
        <v>130</v>
      </c>
      <c r="C85" s="69" t="s">
        <v>318</v>
      </c>
      <c r="D85" s="69" t="s">
        <v>198</v>
      </c>
    </row>
    <row r="86" ht="15.75" customHeight="1">
      <c r="A86" s="69" t="s">
        <v>320</v>
      </c>
      <c r="B86" s="69" t="s">
        <v>131</v>
      </c>
      <c r="C86" s="69" t="s">
        <v>318</v>
      </c>
      <c r="D86" s="69" t="s">
        <v>198</v>
      </c>
    </row>
    <row r="87" ht="15.75" customHeight="1">
      <c r="A87" s="69" t="s">
        <v>321</v>
      </c>
      <c r="B87" s="69" t="s">
        <v>132</v>
      </c>
      <c r="C87" s="69" t="s">
        <v>318</v>
      </c>
      <c r="D87" s="69" t="s">
        <v>198</v>
      </c>
    </row>
    <row r="88" ht="15.75" customHeight="1">
      <c r="A88" s="69" t="s">
        <v>322</v>
      </c>
      <c r="B88" s="69" t="s">
        <v>133</v>
      </c>
      <c r="C88" s="69" t="s">
        <v>323</v>
      </c>
      <c r="D88" s="69" t="s">
        <v>198</v>
      </c>
      <c r="E88" s="69" t="s">
        <v>324</v>
      </c>
    </row>
    <row r="89" ht="15.75" customHeight="1">
      <c r="A89" s="69" t="s">
        <v>325</v>
      </c>
      <c r="B89" s="69" t="s">
        <v>134</v>
      </c>
      <c r="C89" s="69" t="s">
        <v>316</v>
      </c>
      <c r="D89" s="69" t="s">
        <v>198</v>
      </c>
      <c r="E89" s="69" t="s">
        <v>326</v>
      </c>
    </row>
    <row r="90" ht="15.75" customHeight="1">
      <c r="A90" s="69" t="s">
        <v>327</v>
      </c>
      <c r="B90" s="69" t="s">
        <v>135</v>
      </c>
      <c r="C90" s="69" t="s">
        <v>316</v>
      </c>
      <c r="D90" s="69" t="s">
        <v>198</v>
      </c>
    </row>
    <row r="91" ht="15.75" customHeight="1">
      <c r="A91" s="69" t="s">
        <v>328</v>
      </c>
      <c r="B91" s="69" t="s">
        <v>136</v>
      </c>
      <c r="C91" s="69" t="s">
        <v>316</v>
      </c>
      <c r="D91" s="69" t="s">
        <v>198</v>
      </c>
    </row>
    <row r="92" ht="15.75" customHeight="1">
      <c r="A92" s="69" t="s">
        <v>329</v>
      </c>
      <c r="B92" s="69" t="s">
        <v>137</v>
      </c>
      <c r="C92" s="69" t="s">
        <v>323</v>
      </c>
      <c r="D92" s="69" t="s">
        <v>198</v>
      </c>
      <c r="E92" s="69" t="s">
        <v>137</v>
      </c>
    </row>
    <row r="93" ht="15.75" customHeight="1">
      <c r="A93" s="69" t="s">
        <v>330</v>
      </c>
      <c r="B93" s="69" t="s">
        <v>138</v>
      </c>
      <c r="C93" s="69" t="s">
        <v>318</v>
      </c>
      <c r="D93" s="69" t="s">
        <v>198</v>
      </c>
    </row>
    <row r="94" ht="15.75" customHeight="1">
      <c r="A94" s="69" t="s">
        <v>331</v>
      </c>
      <c r="B94" s="69" t="s">
        <v>139</v>
      </c>
      <c r="C94" s="69" t="s">
        <v>318</v>
      </c>
      <c r="D94" s="69" t="s">
        <v>198</v>
      </c>
    </row>
    <row r="95" ht="15.75" customHeight="1">
      <c r="A95" s="69" t="s">
        <v>332</v>
      </c>
      <c r="B95" s="69" t="s">
        <v>333</v>
      </c>
      <c r="C95" s="69" t="s">
        <v>318</v>
      </c>
      <c r="D95" s="69" t="s">
        <v>198</v>
      </c>
    </row>
    <row r="96" ht="15.75" customHeight="1">
      <c r="A96" s="69" t="s">
        <v>334</v>
      </c>
      <c r="B96" s="69" t="s">
        <v>140</v>
      </c>
      <c r="C96" s="69" t="s">
        <v>323</v>
      </c>
      <c r="D96" s="69" t="s">
        <v>198</v>
      </c>
      <c r="E96" s="69" t="s">
        <v>140</v>
      </c>
    </row>
    <row r="97" ht="15.75" customHeight="1">
      <c r="A97" s="69" t="s">
        <v>335</v>
      </c>
      <c r="B97" s="69" t="s">
        <v>141</v>
      </c>
      <c r="C97" s="69" t="s">
        <v>318</v>
      </c>
      <c r="D97" s="69" t="s">
        <v>198</v>
      </c>
      <c r="E97" s="69" t="s">
        <v>336</v>
      </c>
    </row>
    <row r="98" ht="15.75" customHeight="1">
      <c r="A98" s="69" t="s">
        <v>337</v>
      </c>
      <c r="B98" s="69" t="s">
        <v>142</v>
      </c>
      <c r="C98" s="69" t="s">
        <v>323</v>
      </c>
      <c r="D98" s="69" t="s">
        <v>198</v>
      </c>
      <c r="E98" s="69" t="s">
        <v>142</v>
      </c>
    </row>
    <row r="99" ht="15.75" customHeight="1">
      <c r="A99" s="69" t="s">
        <v>338</v>
      </c>
      <c r="B99" s="69" t="s">
        <v>143</v>
      </c>
      <c r="C99" s="69" t="s">
        <v>318</v>
      </c>
      <c r="D99" s="69" t="s">
        <v>198</v>
      </c>
      <c r="E99" s="69" t="s">
        <v>336</v>
      </c>
    </row>
    <row r="100" ht="15.75" customHeight="1">
      <c r="A100" s="69" t="s">
        <v>339</v>
      </c>
      <c r="B100" s="69" t="s">
        <v>144</v>
      </c>
      <c r="C100" s="69" t="s">
        <v>323</v>
      </c>
      <c r="D100" s="69" t="s">
        <v>198</v>
      </c>
      <c r="E100" s="69" t="s">
        <v>144</v>
      </c>
    </row>
    <row r="101" ht="15.75" customHeight="1">
      <c r="A101" s="69" t="s">
        <v>340</v>
      </c>
      <c r="B101" s="69" t="s">
        <v>145</v>
      </c>
      <c r="C101" s="69" t="s">
        <v>318</v>
      </c>
      <c r="D101" s="69" t="s">
        <v>198</v>
      </c>
      <c r="E101" s="69" t="s">
        <v>336</v>
      </c>
    </row>
    <row r="102" ht="15.75" customHeight="1">
      <c r="A102" s="69" t="s">
        <v>341</v>
      </c>
      <c r="B102" s="69" t="s">
        <v>342</v>
      </c>
      <c r="C102" s="69" t="s">
        <v>343</v>
      </c>
      <c r="D102" s="69" t="s">
        <v>198</v>
      </c>
    </row>
    <row r="103" ht="15.75" customHeight="1">
      <c r="A103" s="69" t="s">
        <v>344</v>
      </c>
      <c r="B103" s="69" t="s">
        <v>345</v>
      </c>
      <c r="C103" s="69" t="s">
        <v>343</v>
      </c>
      <c r="D103" s="69" t="s">
        <v>198</v>
      </c>
      <c r="E103" s="69" t="s">
        <v>346</v>
      </c>
    </row>
    <row r="104" ht="15.75" customHeight="1">
      <c r="A104" s="69" t="s">
        <v>347</v>
      </c>
      <c r="B104" s="69" t="s">
        <v>348</v>
      </c>
      <c r="C104" s="69" t="s">
        <v>343</v>
      </c>
      <c r="D104" s="69" t="s">
        <v>198</v>
      </c>
      <c r="E104" s="69" t="s">
        <v>349</v>
      </c>
    </row>
    <row r="105" ht="15.75" customHeight="1">
      <c r="A105" s="69" t="s">
        <v>350</v>
      </c>
      <c r="B105" s="69" t="s">
        <v>351</v>
      </c>
      <c r="C105" s="69" t="s">
        <v>343</v>
      </c>
      <c r="D105" s="69" t="s">
        <v>198</v>
      </c>
    </row>
    <row r="106" ht="15.75" customHeight="1">
      <c r="A106" s="105" t="s">
        <v>89</v>
      </c>
      <c r="B106" s="105"/>
      <c r="C106" s="105"/>
      <c r="D106" s="105"/>
      <c r="E106" s="105"/>
    </row>
    <row r="107" ht="15.75" customHeight="1">
      <c r="A107" s="69" t="s">
        <v>352</v>
      </c>
      <c r="B107" s="69" t="s">
        <v>353</v>
      </c>
      <c r="C107" s="69" t="s">
        <v>191</v>
      </c>
      <c r="D107" s="69" t="s">
        <v>188</v>
      </c>
    </row>
    <row r="108" ht="15.75" customHeight="1">
      <c r="A108" s="69" t="s">
        <v>354</v>
      </c>
      <c r="B108" s="69" t="s">
        <v>355</v>
      </c>
      <c r="C108" s="69" t="s">
        <v>356</v>
      </c>
      <c r="D108" s="69" t="s">
        <v>188</v>
      </c>
      <c r="E108" s="69" t="s">
        <v>357</v>
      </c>
    </row>
    <row r="109" ht="15.75" customHeight="1">
      <c r="A109" s="69" t="s">
        <v>317</v>
      </c>
      <c r="B109" s="69" t="s">
        <v>129</v>
      </c>
      <c r="C109" s="69" t="s">
        <v>318</v>
      </c>
      <c r="D109" s="69" t="s">
        <v>198</v>
      </c>
    </row>
    <row r="110" ht="15.75" customHeight="1">
      <c r="A110" s="69" t="s">
        <v>319</v>
      </c>
      <c r="B110" s="69" t="s">
        <v>130</v>
      </c>
      <c r="C110" s="69" t="s">
        <v>318</v>
      </c>
      <c r="D110" s="69" t="s">
        <v>198</v>
      </c>
    </row>
    <row r="111" ht="15.75" customHeight="1">
      <c r="A111" s="69" t="s">
        <v>320</v>
      </c>
      <c r="B111" s="69" t="s">
        <v>131</v>
      </c>
      <c r="C111" s="69" t="s">
        <v>318</v>
      </c>
      <c r="D111" s="69" t="s">
        <v>198</v>
      </c>
    </row>
    <row r="112" ht="15.75" customHeight="1">
      <c r="A112" s="69" t="s">
        <v>321</v>
      </c>
      <c r="B112" s="69" t="s">
        <v>132</v>
      </c>
      <c r="C112" s="69" t="s">
        <v>318</v>
      </c>
      <c r="D112" s="69" t="s">
        <v>198</v>
      </c>
    </row>
    <row r="113" ht="15.75" customHeight="1">
      <c r="A113" s="69" t="s">
        <v>322</v>
      </c>
      <c r="B113" s="69" t="s">
        <v>133</v>
      </c>
      <c r="C113" s="69" t="s">
        <v>323</v>
      </c>
      <c r="D113" s="69" t="s">
        <v>198</v>
      </c>
      <c r="E113" s="69" t="s">
        <v>324</v>
      </c>
    </row>
    <row r="114" ht="15.75" customHeight="1">
      <c r="A114" s="69" t="s">
        <v>325</v>
      </c>
      <c r="B114" s="69" t="s">
        <v>134</v>
      </c>
      <c r="C114" s="69" t="s">
        <v>316</v>
      </c>
      <c r="D114" s="69" t="s">
        <v>198</v>
      </c>
      <c r="E114" s="69" t="s">
        <v>326</v>
      </c>
    </row>
    <row r="115" ht="15.75" customHeight="1">
      <c r="A115" s="69" t="s">
        <v>327</v>
      </c>
      <c r="B115" s="69" t="s">
        <v>135</v>
      </c>
      <c r="C115" s="69" t="s">
        <v>316</v>
      </c>
      <c r="D115" s="69" t="s">
        <v>198</v>
      </c>
    </row>
    <row r="116" ht="15.75" customHeight="1">
      <c r="A116" s="69" t="s">
        <v>328</v>
      </c>
      <c r="B116" s="69" t="s">
        <v>136</v>
      </c>
      <c r="C116" s="69" t="s">
        <v>316</v>
      </c>
      <c r="D116" s="69" t="s">
        <v>198</v>
      </c>
    </row>
    <row r="117" ht="15.75" customHeight="1">
      <c r="A117" s="69" t="s">
        <v>329</v>
      </c>
      <c r="B117" s="69" t="s">
        <v>137</v>
      </c>
      <c r="C117" s="69" t="s">
        <v>323</v>
      </c>
      <c r="D117" s="69" t="s">
        <v>198</v>
      </c>
      <c r="E117" s="69" t="s">
        <v>137</v>
      </c>
    </row>
    <row r="118" ht="15.75" customHeight="1">
      <c r="A118" s="69" t="s">
        <v>330</v>
      </c>
      <c r="B118" s="69" t="s">
        <v>138</v>
      </c>
      <c r="C118" s="69" t="s">
        <v>318</v>
      </c>
      <c r="D118" s="69" t="s">
        <v>198</v>
      </c>
    </row>
    <row r="119" ht="15.75" customHeight="1">
      <c r="A119" s="69" t="s">
        <v>331</v>
      </c>
      <c r="B119" s="69" t="s">
        <v>139</v>
      </c>
      <c r="C119" s="69" t="s">
        <v>318</v>
      </c>
      <c r="D119" s="69" t="s">
        <v>198</v>
      </c>
    </row>
    <row r="120" ht="15.75" customHeight="1">
      <c r="A120" s="69" t="s">
        <v>332</v>
      </c>
      <c r="B120" s="69" t="s">
        <v>333</v>
      </c>
      <c r="C120" s="69" t="s">
        <v>318</v>
      </c>
      <c r="D120" s="69" t="s">
        <v>198</v>
      </c>
    </row>
    <row r="121" ht="15.75" customHeight="1">
      <c r="A121" s="69" t="s">
        <v>334</v>
      </c>
      <c r="B121" s="69" t="s">
        <v>140</v>
      </c>
      <c r="C121" s="69" t="s">
        <v>323</v>
      </c>
      <c r="D121" s="69" t="s">
        <v>198</v>
      </c>
      <c r="E121" s="69" t="s">
        <v>140</v>
      </c>
    </row>
    <row r="122" ht="15.75" customHeight="1">
      <c r="A122" s="69" t="s">
        <v>335</v>
      </c>
      <c r="B122" s="69" t="s">
        <v>141</v>
      </c>
      <c r="C122" s="69" t="s">
        <v>318</v>
      </c>
      <c r="D122" s="69" t="s">
        <v>198</v>
      </c>
      <c r="E122" s="69" t="s">
        <v>336</v>
      </c>
    </row>
    <row r="123" ht="15.75" customHeight="1">
      <c r="A123" s="69" t="s">
        <v>337</v>
      </c>
      <c r="B123" s="69" t="s">
        <v>142</v>
      </c>
      <c r="C123" s="69" t="s">
        <v>323</v>
      </c>
      <c r="D123" s="69" t="s">
        <v>198</v>
      </c>
      <c r="E123" s="69" t="s">
        <v>142</v>
      </c>
    </row>
    <row r="124" ht="15.75" customHeight="1">
      <c r="A124" s="69" t="s">
        <v>338</v>
      </c>
      <c r="B124" s="69" t="s">
        <v>143</v>
      </c>
      <c r="C124" s="69" t="s">
        <v>318</v>
      </c>
      <c r="D124" s="69" t="s">
        <v>198</v>
      </c>
      <c r="E124" s="69" t="s">
        <v>336</v>
      </c>
    </row>
    <row r="125" ht="15.75" customHeight="1">
      <c r="A125" s="69" t="s">
        <v>339</v>
      </c>
      <c r="B125" s="69" t="s">
        <v>144</v>
      </c>
      <c r="C125" s="69" t="s">
        <v>323</v>
      </c>
      <c r="D125" s="69" t="s">
        <v>198</v>
      </c>
      <c r="E125" s="69" t="s">
        <v>144</v>
      </c>
    </row>
    <row r="126" ht="15.75" customHeight="1">
      <c r="A126" s="69" t="s">
        <v>340</v>
      </c>
      <c r="B126" s="69" t="s">
        <v>145</v>
      </c>
      <c r="C126" s="69" t="s">
        <v>318</v>
      </c>
      <c r="D126" s="69" t="s">
        <v>198</v>
      </c>
      <c r="E126" s="69" t="s">
        <v>358</v>
      </c>
    </row>
    <row r="127" ht="15.75" customHeight="1">
      <c r="A127" s="69" t="s">
        <v>359</v>
      </c>
      <c r="B127" s="69" t="s">
        <v>360</v>
      </c>
      <c r="C127" s="69" t="s">
        <v>343</v>
      </c>
      <c r="D127" s="69" t="s">
        <v>198</v>
      </c>
      <c r="E127" s="31" t="s">
        <v>361</v>
      </c>
    </row>
    <row r="128" ht="15.75" customHeight="1">
      <c r="A128" s="69" t="s">
        <v>362</v>
      </c>
      <c r="B128" s="69" t="s">
        <v>363</v>
      </c>
      <c r="C128" s="69" t="s">
        <v>364</v>
      </c>
      <c r="D128" s="69" t="s">
        <v>188</v>
      </c>
      <c r="E128" s="69" t="s">
        <v>365</v>
      </c>
    </row>
    <row r="129" ht="15.75" customHeight="1">
      <c r="A129" s="69" t="s">
        <v>366</v>
      </c>
      <c r="B129" s="69" t="s">
        <v>367</v>
      </c>
      <c r="C129" s="69" t="s">
        <v>368</v>
      </c>
      <c r="D129" s="69" t="s">
        <v>188</v>
      </c>
    </row>
    <row r="130" ht="15.75" customHeight="1">
      <c r="A130" s="69" t="s">
        <v>369</v>
      </c>
      <c r="B130" s="69" t="s">
        <v>370</v>
      </c>
      <c r="C130" s="69" t="s">
        <v>371</v>
      </c>
      <c r="D130" s="69" t="s">
        <v>188</v>
      </c>
    </row>
    <row r="131" ht="15.75" customHeight="1">
      <c r="A131" s="69" t="s">
        <v>372</v>
      </c>
      <c r="B131" s="69" t="s">
        <v>373</v>
      </c>
      <c r="C131" s="69" t="s">
        <v>374</v>
      </c>
      <c r="D131" s="69" t="s">
        <v>188</v>
      </c>
    </row>
    <row r="132" ht="15.75" customHeight="1">
      <c r="A132" s="69" t="s">
        <v>315</v>
      </c>
      <c r="B132" s="69" t="s">
        <v>128</v>
      </c>
      <c r="C132" s="69" t="s">
        <v>316</v>
      </c>
      <c r="D132" s="69" t="s">
        <v>198</v>
      </c>
    </row>
    <row r="133" ht="15.75" customHeight="1">
      <c r="A133" s="105" t="s">
        <v>90</v>
      </c>
      <c r="B133" s="105"/>
      <c r="C133" s="105"/>
      <c r="D133" s="105"/>
      <c r="E133" s="105"/>
    </row>
    <row r="134" ht="15.75" customHeight="1">
      <c r="A134" s="69" t="s">
        <v>352</v>
      </c>
      <c r="B134" s="69" t="s">
        <v>353</v>
      </c>
      <c r="C134" s="69" t="s">
        <v>191</v>
      </c>
      <c r="D134" s="69" t="s">
        <v>188</v>
      </c>
    </row>
    <row r="135" ht="15.75" customHeight="1">
      <c r="A135" s="69" t="s">
        <v>354</v>
      </c>
      <c r="B135" s="69" t="s">
        <v>355</v>
      </c>
      <c r="C135" s="69" t="s">
        <v>356</v>
      </c>
      <c r="D135" s="69" t="s">
        <v>188</v>
      </c>
      <c r="E135" s="69" t="s">
        <v>357</v>
      </c>
    </row>
    <row r="136" ht="15.75" customHeight="1">
      <c r="A136" s="69" t="s">
        <v>317</v>
      </c>
      <c r="B136" s="69" t="s">
        <v>129</v>
      </c>
      <c r="C136" s="69" t="s">
        <v>318</v>
      </c>
      <c r="D136" s="69" t="s">
        <v>198</v>
      </c>
    </row>
    <row r="137" ht="15.75" customHeight="1">
      <c r="A137" s="69" t="s">
        <v>319</v>
      </c>
      <c r="B137" s="69" t="s">
        <v>130</v>
      </c>
      <c r="C137" s="69" t="s">
        <v>318</v>
      </c>
      <c r="D137" s="69" t="s">
        <v>198</v>
      </c>
    </row>
    <row r="138" ht="15.75" customHeight="1">
      <c r="A138" s="69" t="s">
        <v>320</v>
      </c>
      <c r="B138" s="69" t="s">
        <v>131</v>
      </c>
      <c r="C138" s="69" t="s">
        <v>318</v>
      </c>
      <c r="D138" s="69" t="s">
        <v>198</v>
      </c>
    </row>
    <row r="139" ht="15.75" customHeight="1">
      <c r="A139" s="69" t="s">
        <v>321</v>
      </c>
      <c r="B139" s="69" t="s">
        <v>132</v>
      </c>
      <c r="C139" s="69" t="s">
        <v>318</v>
      </c>
      <c r="D139" s="69" t="s">
        <v>198</v>
      </c>
    </row>
    <row r="140" ht="15.75" customHeight="1">
      <c r="A140" s="69" t="s">
        <v>322</v>
      </c>
      <c r="B140" s="69" t="s">
        <v>133</v>
      </c>
      <c r="C140" s="69" t="s">
        <v>323</v>
      </c>
      <c r="D140" s="69" t="s">
        <v>198</v>
      </c>
      <c r="E140" s="69" t="s">
        <v>324</v>
      </c>
    </row>
    <row r="141" ht="15.75" customHeight="1">
      <c r="A141" s="69" t="s">
        <v>325</v>
      </c>
      <c r="B141" s="69" t="s">
        <v>134</v>
      </c>
      <c r="C141" s="69" t="s">
        <v>316</v>
      </c>
      <c r="D141" s="69" t="s">
        <v>198</v>
      </c>
      <c r="E141" s="69" t="s">
        <v>326</v>
      </c>
    </row>
    <row r="142" ht="15.75" customHeight="1">
      <c r="A142" s="69" t="s">
        <v>327</v>
      </c>
      <c r="B142" s="69" t="s">
        <v>135</v>
      </c>
      <c r="C142" s="69" t="s">
        <v>316</v>
      </c>
      <c r="D142" s="69" t="s">
        <v>198</v>
      </c>
    </row>
    <row r="143" ht="15.75" customHeight="1">
      <c r="A143" s="69" t="s">
        <v>328</v>
      </c>
      <c r="B143" s="69" t="s">
        <v>136</v>
      </c>
      <c r="C143" s="69" t="s">
        <v>316</v>
      </c>
      <c r="D143" s="69" t="s">
        <v>198</v>
      </c>
    </row>
    <row r="144" ht="15.75" customHeight="1">
      <c r="A144" s="69" t="s">
        <v>329</v>
      </c>
      <c r="B144" s="69" t="s">
        <v>137</v>
      </c>
      <c r="C144" s="69" t="s">
        <v>323</v>
      </c>
      <c r="D144" s="69" t="s">
        <v>198</v>
      </c>
      <c r="E144" s="69" t="s">
        <v>137</v>
      </c>
    </row>
    <row r="145" ht="15.75" customHeight="1">
      <c r="A145" s="69" t="s">
        <v>330</v>
      </c>
      <c r="B145" s="69" t="s">
        <v>138</v>
      </c>
      <c r="C145" s="69" t="s">
        <v>318</v>
      </c>
      <c r="D145" s="69" t="s">
        <v>198</v>
      </c>
    </row>
    <row r="146" ht="15.75" customHeight="1">
      <c r="A146" s="69" t="s">
        <v>331</v>
      </c>
      <c r="B146" s="69" t="s">
        <v>139</v>
      </c>
      <c r="C146" s="69" t="s">
        <v>318</v>
      </c>
      <c r="D146" s="69" t="s">
        <v>198</v>
      </c>
    </row>
    <row r="147" ht="15.75" customHeight="1">
      <c r="A147" s="69" t="s">
        <v>332</v>
      </c>
      <c r="B147" s="69" t="s">
        <v>333</v>
      </c>
      <c r="C147" s="69" t="s">
        <v>318</v>
      </c>
      <c r="D147" s="69" t="s">
        <v>198</v>
      </c>
    </row>
    <row r="148" ht="15.75" customHeight="1">
      <c r="A148" s="69" t="s">
        <v>334</v>
      </c>
      <c r="B148" s="69" t="s">
        <v>140</v>
      </c>
      <c r="C148" s="69" t="s">
        <v>323</v>
      </c>
      <c r="D148" s="69" t="s">
        <v>198</v>
      </c>
      <c r="E148" s="69" t="s">
        <v>140</v>
      </c>
    </row>
    <row r="149" ht="15.75" customHeight="1">
      <c r="A149" s="69" t="s">
        <v>335</v>
      </c>
      <c r="B149" s="69" t="s">
        <v>141</v>
      </c>
      <c r="C149" s="69" t="s">
        <v>318</v>
      </c>
      <c r="D149" s="69" t="s">
        <v>198</v>
      </c>
      <c r="E149" s="69" t="s">
        <v>336</v>
      </c>
    </row>
    <row r="150" ht="15.75" customHeight="1">
      <c r="A150" s="69" t="s">
        <v>337</v>
      </c>
      <c r="B150" s="69" t="s">
        <v>142</v>
      </c>
      <c r="C150" s="69" t="s">
        <v>323</v>
      </c>
      <c r="D150" s="69" t="s">
        <v>198</v>
      </c>
      <c r="E150" s="69" t="s">
        <v>142</v>
      </c>
    </row>
    <row r="151" ht="15.75" customHeight="1">
      <c r="A151" s="69" t="s">
        <v>340</v>
      </c>
      <c r="B151" s="69" t="s">
        <v>145</v>
      </c>
      <c r="C151" s="69" t="s">
        <v>318</v>
      </c>
      <c r="D151" s="69" t="s">
        <v>198</v>
      </c>
      <c r="E151" s="69" t="s">
        <v>358</v>
      </c>
    </row>
    <row r="152" ht="15.75" customHeight="1">
      <c r="A152" s="69" t="s">
        <v>375</v>
      </c>
      <c r="B152" s="69" t="s">
        <v>376</v>
      </c>
      <c r="C152" s="69" t="s">
        <v>377</v>
      </c>
      <c r="D152" s="69" t="s">
        <v>188</v>
      </c>
    </row>
    <row r="153" ht="15.75" customHeight="1">
      <c r="A153" s="69" t="s">
        <v>378</v>
      </c>
      <c r="B153" s="69" t="s">
        <v>379</v>
      </c>
      <c r="C153" s="69" t="s">
        <v>380</v>
      </c>
      <c r="D153" s="69" t="s">
        <v>188</v>
      </c>
    </row>
    <row r="154" ht="15.75" customHeight="1">
      <c r="A154" s="69" t="s">
        <v>372</v>
      </c>
      <c r="B154" s="69" t="s">
        <v>373</v>
      </c>
      <c r="C154" s="69" t="s">
        <v>374</v>
      </c>
      <c r="D154" s="69" t="s">
        <v>188</v>
      </c>
    </row>
    <row r="155" ht="15.75" customHeight="1">
      <c r="A155" s="69" t="s">
        <v>315</v>
      </c>
      <c r="B155" s="69" t="s">
        <v>128</v>
      </c>
      <c r="C155" s="69" t="s">
        <v>316</v>
      </c>
      <c r="D155" s="69" t="s">
        <v>198</v>
      </c>
    </row>
    <row r="156" ht="15.75" customHeight="1">
      <c r="A156" s="69" t="s">
        <v>359</v>
      </c>
      <c r="B156" s="69" t="s">
        <v>360</v>
      </c>
      <c r="C156" s="69" t="s">
        <v>343</v>
      </c>
      <c r="D156" s="69" t="s">
        <v>198</v>
      </c>
      <c r="E156" s="31" t="s">
        <v>381</v>
      </c>
    </row>
    <row r="157" ht="15.75" customHeight="1">
      <c r="A157" s="105" t="s">
        <v>382</v>
      </c>
      <c r="B157" s="105"/>
      <c r="C157" s="105"/>
      <c r="D157" s="105"/>
      <c r="E157" s="105"/>
    </row>
    <row r="158" ht="15.75" customHeight="1">
      <c r="A158" s="69" t="s">
        <v>383</v>
      </c>
      <c r="B158" s="69" t="s">
        <v>384</v>
      </c>
      <c r="C158" s="69" t="s">
        <v>385</v>
      </c>
      <c r="D158" s="69" t="s">
        <v>188</v>
      </c>
    </row>
    <row r="159" ht="15.75" customHeight="1">
      <c r="A159" s="69" t="s">
        <v>386</v>
      </c>
      <c r="B159" s="69" t="s">
        <v>387</v>
      </c>
      <c r="C159" s="69" t="s">
        <v>191</v>
      </c>
      <c r="D159" s="69" t="s">
        <v>188</v>
      </c>
    </row>
    <row r="160" ht="15.75" customHeight="1">
      <c r="A160" s="69" t="s">
        <v>352</v>
      </c>
      <c r="B160" s="69" t="s">
        <v>353</v>
      </c>
      <c r="C160" s="69" t="s">
        <v>191</v>
      </c>
      <c r="D160" s="69" t="s">
        <v>188</v>
      </c>
    </row>
    <row r="161" ht="15.75" customHeight="1">
      <c r="A161" s="69" t="s">
        <v>354</v>
      </c>
      <c r="B161" s="69" t="s">
        <v>355</v>
      </c>
      <c r="C161" s="69" t="s">
        <v>356</v>
      </c>
      <c r="D161" s="69" t="s">
        <v>188</v>
      </c>
      <c r="E161" s="69" t="s">
        <v>357</v>
      </c>
    </row>
    <row r="162" ht="15.75" customHeight="1">
      <c r="A162" s="69" t="s">
        <v>315</v>
      </c>
      <c r="B162" s="69" t="s">
        <v>128</v>
      </c>
      <c r="C162" s="69" t="s">
        <v>316</v>
      </c>
      <c r="D162" s="69" t="s">
        <v>198</v>
      </c>
    </row>
    <row r="163" ht="15.75" customHeight="1">
      <c r="A163" s="69" t="s">
        <v>317</v>
      </c>
      <c r="B163" s="69" t="s">
        <v>129</v>
      </c>
      <c r="C163" s="69" t="s">
        <v>318</v>
      </c>
      <c r="D163" s="69" t="s">
        <v>198</v>
      </c>
    </row>
    <row r="164" ht="15.75" customHeight="1">
      <c r="A164" s="69" t="s">
        <v>319</v>
      </c>
      <c r="B164" s="69" t="s">
        <v>130</v>
      </c>
      <c r="C164" s="69" t="s">
        <v>318</v>
      </c>
      <c r="D164" s="69" t="s">
        <v>198</v>
      </c>
    </row>
    <row r="165" ht="15.75" customHeight="1">
      <c r="A165" s="69" t="s">
        <v>320</v>
      </c>
      <c r="B165" s="69" t="s">
        <v>131</v>
      </c>
      <c r="C165" s="69" t="s">
        <v>318</v>
      </c>
      <c r="D165" s="69" t="s">
        <v>198</v>
      </c>
    </row>
    <row r="166" ht="15.75" customHeight="1">
      <c r="A166" s="69" t="s">
        <v>321</v>
      </c>
      <c r="B166" s="69" t="s">
        <v>132</v>
      </c>
      <c r="C166" s="69" t="s">
        <v>318</v>
      </c>
      <c r="D166" s="69" t="s">
        <v>198</v>
      </c>
    </row>
    <row r="167" ht="15.75" customHeight="1">
      <c r="A167" s="69" t="s">
        <v>322</v>
      </c>
      <c r="B167" s="69" t="s">
        <v>133</v>
      </c>
      <c r="C167" s="69" t="s">
        <v>323</v>
      </c>
      <c r="D167" s="69" t="s">
        <v>198</v>
      </c>
      <c r="E167" s="69" t="s">
        <v>324</v>
      </c>
    </row>
    <row r="168" ht="15.75" customHeight="1">
      <c r="A168" s="69" t="s">
        <v>325</v>
      </c>
      <c r="B168" s="69" t="s">
        <v>134</v>
      </c>
      <c r="C168" s="69" t="s">
        <v>316</v>
      </c>
      <c r="D168" s="69" t="s">
        <v>198</v>
      </c>
      <c r="E168" s="69" t="s">
        <v>326</v>
      </c>
    </row>
    <row r="169" ht="15.75" customHeight="1">
      <c r="A169" s="69" t="s">
        <v>327</v>
      </c>
      <c r="B169" s="69" t="s">
        <v>135</v>
      </c>
      <c r="C169" s="69" t="s">
        <v>316</v>
      </c>
      <c r="D169" s="69" t="s">
        <v>198</v>
      </c>
    </row>
    <row r="170" ht="15.75" customHeight="1">
      <c r="A170" s="69" t="s">
        <v>328</v>
      </c>
      <c r="B170" s="69" t="s">
        <v>136</v>
      </c>
      <c r="C170" s="69" t="s">
        <v>316</v>
      </c>
      <c r="D170" s="69" t="s">
        <v>198</v>
      </c>
    </row>
    <row r="171" ht="15.75" customHeight="1">
      <c r="A171" s="69" t="s">
        <v>329</v>
      </c>
      <c r="B171" s="69" t="s">
        <v>137</v>
      </c>
      <c r="C171" s="69" t="s">
        <v>323</v>
      </c>
      <c r="D171" s="69" t="s">
        <v>198</v>
      </c>
      <c r="E171" s="69" t="s">
        <v>137</v>
      </c>
    </row>
    <row r="172" ht="15.75" customHeight="1">
      <c r="A172" s="69" t="s">
        <v>330</v>
      </c>
      <c r="B172" s="69" t="s">
        <v>138</v>
      </c>
      <c r="C172" s="69" t="s">
        <v>318</v>
      </c>
      <c r="D172" s="69" t="s">
        <v>198</v>
      </c>
    </row>
    <row r="173" ht="15.75" customHeight="1">
      <c r="A173" s="69" t="s">
        <v>331</v>
      </c>
      <c r="B173" s="69" t="s">
        <v>139</v>
      </c>
      <c r="C173" s="69" t="s">
        <v>318</v>
      </c>
      <c r="D173" s="69" t="s">
        <v>198</v>
      </c>
    </row>
    <row r="174" ht="15.75" customHeight="1">
      <c r="A174" s="69" t="s">
        <v>332</v>
      </c>
      <c r="B174" s="69" t="s">
        <v>333</v>
      </c>
      <c r="C174" s="69" t="s">
        <v>318</v>
      </c>
      <c r="D174" s="69" t="s">
        <v>198</v>
      </c>
    </row>
    <row r="175" ht="15.75" customHeight="1">
      <c r="A175" s="69" t="s">
        <v>334</v>
      </c>
      <c r="B175" s="69" t="s">
        <v>140</v>
      </c>
      <c r="C175" s="69" t="s">
        <v>323</v>
      </c>
      <c r="D175" s="69" t="s">
        <v>198</v>
      </c>
      <c r="E175" s="69" t="s">
        <v>140</v>
      </c>
    </row>
    <row r="176" ht="15.75" customHeight="1">
      <c r="A176" s="69" t="s">
        <v>335</v>
      </c>
      <c r="B176" s="69" t="s">
        <v>141</v>
      </c>
      <c r="C176" s="69" t="s">
        <v>318</v>
      </c>
      <c r="D176" s="69" t="s">
        <v>198</v>
      </c>
      <c r="E176" s="69" t="s">
        <v>336</v>
      </c>
    </row>
    <row r="177" ht="15.75" customHeight="1">
      <c r="A177" s="69" t="s">
        <v>337</v>
      </c>
      <c r="B177" s="69" t="s">
        <v>142</v>
      </c>
      <c r="C177" s="69" t="s">
        <v>323</v>
      </c>
      <c r="D177" s="69" t="s">
        <v>198</v>
      </c>
      <c r="E177" s="69" t="s">
        <v>142</v>
      </c>
    </row>
    <row r="178" ht="15.75" customHeight="1">
      <c r="A178" s="69" t="s">
        <v>340</v>
      </c>
      <c r="B178" s="69" t="s">
        <v>145</v>
      </c>
      <c r="C178" s="69" t="s">
        <v>318</v>
      </c>
      <c r="D178" s="69" t="s">
        <v>198</v>
      </c>
      <c r="E178" s="69" t="s">
        <v>358</v>
      </c>
    </row>
    <row r="179" ht="15.75" customHeight="1">
      <c r="A179" s="69" t="s">
        <v>359</v>
      </c>
      <c r="B179" s="69" t="s">
        <v>360</v>
      </c>
      <c r="C179" s="69" t="s">
        <v>343</v>
      </c>
      <c r="D179" s="69" t="s">
        <v>198</v>
      </c>
      <c r="E179" s="31" t="s">
        <v>381</v>
      </c>
    </row>
    <row r="180" ht="15.75" customHeight="1">
      <c r="A180" s="105" t="s">
        <v>388</v>
      </c>
      <c r="B180" s="105"/>
      <c r="C180" s="105"/>
      <c r="D180" s="105"/>
      <c r="E180" s="105"/>
    </row>
    <row r="181" ht="15.75" customHeight="1">
      <c r="A181" s="69" t="s">
        <v>315</v>
      </c>
      <c r="B181" s="69" t="s">
        <v>128</v>
      </c>
      <c r="C181" s="69" t="s">
        <v>316</v>
      </c>
      <c r="D181" s="69" t="s">
        <v>198</v>
      </c>
    </row>
    <row r="182" ht="15.75" customHeight="1">
      <c r="A182" s="69" t="s">
        <v>389</v>
      </c>
      <c r="B182" s="69" t="s">
        <v>390</v>
      </c>
      <c r="C182" s="69" t="s">
        <v>318</v>
      </c>
      <c r="D182" s="69" t="s">
        <v>198</v>
      </c>
      <c r="E182" s="69" t="s">
        <v>391</v>
      </c>
    </row>
    <row r="183" ht="15.75" customHeight="1">
      <c r="A183" s="69" t="s">
        <v>392</v>
      </c>
      <c r="B183" s="69" t="s">
        <v>393</v>
      </c>
      <c r="C183" s="69" t="s">
        <v>316</v>
      </c>
      <c r="D183" s="69" t="s">
        <v>198</v>
      </c>
    </row>
    <row r="184" ht="15.75" customHeight="1">
      <c r="A184" s="69" t="s">
        <v>394</v>
      </c>
      <c r="B184" s="69" t="s">
        <v>395</v>
      </c>
      <c r="C184" s="69" t="s">
        <v>343</v>
      </c>
      <c r="D184" s="69" t="s">
        <v>198</v>
      </c>
    </row>
    <row r="185" ht="15.75" customHeight="1">
      <c r="A185" s="105" t="s">
        <v>396</v>
      </c>
      <c r="B185" s="105"/>
      <c r="C185" s="105"/>
      <c r="D185" s="105"/>
      <c r="E185" s="105"/>
    </row>
    <row r="186" ht="15.75" customHeight="1">
      <c r="A186" s="69" t="s">
        <v>352</v>
      </c>
      <c r="B186" s="69" t="s">
        <v>397</v>
      </c>
      <c r="C186" s="69" t="s">
        <v>191</v>
      </c>
      <c r="D186" s="69" t="s">
        <v>188</v>
      </c>
    </row>
    <row r="187" ht="15.75" customHeight="1">
      <c r="A187" s="69" t="s">
        <v>398</v>
      </c>
      <c r="B187" s="69" t="s">
        <v>399</v>
      </c>
      <c r="C187" s="69" t="s">
        <v>191</v>
      </c>
      <c r="D187" s="69" t="s">
        <v>188</v>
      </c>
    </row>
    <row r="188" ht="15.75" customHeight="1">
      <c r="A188" s="69" t="s">
        <v>321</v>
      </c>
      <c r="B188" s="69" t="s">
        <v>400</v>
      </c>
      <c r="C188" s="69" t="s">
        <v>318</v>
      </c>
      <c r="D188" s="69" t="s">
        <v>198</v>
      </c>
      <c r="E188" s="69" t="s">
        <v>401</v>
      </c>
    </row>
    <row r="189" ht="15.75" customHeight="1">
      <c r="A189" s="69" t="s">
        <v>402</v>
      </c>
      <c r="B189" s="69" t="s">
        <v>403</v>
      </c>
      <c r="C189" s="69" t="s">
        <v>323</v>
      </c>
      <c r="D189" s="69" t="s">
        <v>198</v>
      </c>
    </row>
    <row r="190" ht="15.75" customHeight="1">
      <c r="A190" s="105" t="s">
        <v>404</v>
      </c>
      <c r="B190" s="105"/>
      <c r="C190" s="105"/>
      <c r="D190" s="105"/>
      <c r="E190" s="105"/>
    </row>
    <row r="191" ht="15.75" customHeight="1">
      <c r="A191" s="69" t="s">
        <v>315</v>
      </c>
      <c r="B191" s="69" t="s">
        <v>128</v>
      </c>
      <c r="C191" s="69" t="s">
        <v>316</v>
      </c>
      <c r="D191" s="69" t="s">
        <v>198</v>
      </c>
    </row>
    <row r="192" ht="15.75" customHeight="1">
      <c r="A192" s="69" t="s">
        <v>389</v>
      </c>
      <c r="B192" s="69" t="s">
        <v>390</v>
      </c>
      <c r="C192" s="69" t="s">
        <v>318</v>
      </c>
      <c r="D192" s="69" t="s">
        <v>198</v>
      </c>
      <c r="E192" s="69" t="s">
        <v>391</v>
      </c>
    </row>
    <row r="193" ht="15.75" customHeight="1">
      <c r="A193" s="69" t="s">
        <v>392</v>
      </c>
      <c r="B193" s="69" t="s">
        <v>405</v>
      </c>
      <c r="C193" s="69" t="s">
        <v>316</v>
      </c>
      <c r="D193" s="69" t="s">
        <v>198</v>
      </c>
    </row>
    <row r="194" ht="15.75" customHeight="1">
      <c r="A194" s="69" t="s">
        <v>406</v>
      </c>
      <c r="B194" s="69" t="s">
        <v>407</v>
      </c>
      <c r="C194" s="69" t="s">
        <v>343</v>
      </c>
      <c r="D194" s="69" t="s">
        <v>198</v>
      </c>
    </row>
    <row r="195" ht="15.75" customHeight="1">
      <c r="A195" s="105" t="s">
        <v>408</v>
      </c>
      <c r="B195" s="105"/>
      <c r="C195" s="105"/>
      <c r="D195" s="105"/>
      <c r="E195" s="105"/>
    </row>
    <row r="196" ht="15.75" customHeight="1">
      <c r="A196" s="69" t="s">
        <v>409</v>
      </c>
      <c r="B196" s="69" t="s">
        <v>410</v>
      </c>
      <c r="C196" s="69" t="s">
        <v>191</v>
      </c>
      <c r="D196" s="69" t="s">
        <v>188</v>
      </c>
    </row>
    <row r="197" ht="15.75" customHeight="1">
      <c r="A197" s="69" t="s">
        <v>411</v>
      </c>
      <c r="B197" s="69" t="s">
        <v>412</v>
      </c>
      <c r="C197" s="69" t="s">
        <v>356</v>
      </c>
      <c r="D197" s="69" t="s">
        <v>188</v>
      </c>
      <c r="E197" s="69" t="s">
        <v>357</v>
      </c>
    </row>
    <row r="198" ht="15.75" customHeight="1">
      <c r="A198" s="69" t="s">
        <v>413</v>
      </c>
      <c r="B198" s="69" t="s">
        <v>414</v>
      </c>
      <c r="C198" s="69" t="s">
        <v>191</v>
      </c>
      <c r="D198" s="69" t="s">
        <v>188</v>
      </c>
    </row>
    <row r="199" ht="15.75" customHeight="1">
      <c r="A199" s="69" t="s">
        <v>415</v>
      </c>
      <c r="B199" s="69" t="s">
        <v>416</v>
      </c>
      <c r="C199" s="69" t="s">
        <v>191</v>
      </c>
      <c r="D199" s="69" t="s">
        <v>188</v>
      </c>
    </row>
    <row r="200" ht="15.75" customHeight="1">
      <c r="A200" s="69" t="s">
        <v>417</v>
      </c>
      <c r="B200" s="69" t="s">
        <v>418</v>
      </c>
      <c r="C200" s="69" t="s">
        <v>191</v>
      </c>
      <c r="D200" s="69" t="s">
        <v>188</v>
      </c>
    </row>
    <row r="201" ht="15.75" customHeight="1">
      <c r="A201" s="69" t="s">
        <v>419</v>
      </c>
      <c r="B201" s="69" t="s">
        <v>420</v>
      </c>
      <c r="C201" s="69" t="s">
        <v>191</v>
      </c>
      <c r="D201" s="69" t="s">
        <v>188</v>
      </c>
    </row>
    <row r="202" ht="15.75" customHeight="1">
      <c r="A202" s="69" t="s">
        <v>421</v>
      </c>
      <c r="B202" s="69" t="s">
        <v>422</v>
      </c>
      <c r="C202" s="69" t="s">
        <v>356</v>
      </c>
      <c r="D202" s="69" t="s">
        <v>188</v>
      </c>
      <c r="E202" s="69" t="s">
        <v>357</v>
      </c>
    </row>
    <row r="203" ht="15.75" customHeight="1">
      <c r="A203" s="69" t="s">
        <v>423</v>
      </c>
      <c r="B203" s="69" t="s">
        <v>424</v>
      </c>
      <c r="C203" s="69" t="s">
        <v>191</v>
      </c>
      <c r="D203" s="69" t="s">
        <v>188</v>
      </c>
    </row>
    <row r="204" ht="15.75" customHeight="1">
      <c r="A204" s="69" t="s">
        <v>425</v>
      </c>
      <c r="B204" s="69" t="s">
        <v>426</v>
      </c>
      <c r="C204" s="69" t="s">
        <v>191</v>
      </c>
      <c r="D204" s="69" t="s">
        <v>188</v>
      </c>
    </row>
    <row r="205" ht="15.75" customHeight="1">
      <c r="A205" s="69" t="s">
        <v>427</v>
      </c>
      <c r="B205" s="69" t="s">
        <v>428</v>
      </c>
      <c r="C205" s="69" t="s">
        <v>191</v>
      </c>
      <c r="D205" s="69" t="s">
        <v>188</v>
      </c>
    </row>
    <row r="206" ht="15.75" customHeight="1">
      <c r="A206" s="69" t="s">
        <v>429</v>
      </c>
      <c r="B206" s="69" t="s">
        <v>430</v>
      </c>
      <c r="C206" s="69" t="s">
        <v>323</v>
      </c>
      <c r="D206" s="69" t="s">
        <v>198</v>
      </c>
    </row>
    <row r="207" ht="15.75" customHeight="1">
      <c r="A207" s="69" t="s">
        <v>431</v>
      </c>
      <c r="B207" s="31" t="s">
        <v>432</v>
      </c>
      <c r="C207" s="69" t="s">
        <v>323</v>
      </c>
      <c r="D207" s="69" t="s">
        <v>198</v>
      </c>
    </row>
    <row r="208" ht="15.75" customHeight="1">
      <c r="A208" s="69" t="s">
        <v>433</v>
      </c>
      <c r="B208" s="69" t="s">
        <v>434</v>
      </c>
      <c r="C208" s="69" t="s">
        <v>323</v>
      </c>
      <c r="D208" s="69" t="s">
        <v>198</v>
      </c>
    </row>
    <row r="209" ht="15.75" customHeight="1">
      <c r="A209" s="69" t="s">
        <v>435</v>
      </c>
      <c r="B209" s="69" t="s">
        <v>436</v>
      </c>
      <c r="C209" s="69" t="s">
        <v>197</v>
      </c>
      <c r="D209" s="69" t="s">
        <v>198</v>
      </c>
    </row>
    <row r="210" ht="15.75" customHeight="1">
      <c r="A210" s="69" t="s">
        <v>437</v>
      </c>
      <c r="B210" s="69" t="s">
        <v>438</v>
      </c>
      <c r="C210" s="69" t="s">
        <v>197</v>
      </c>
      <c r="D210" s="69" t="s">
        <v>198</v>
      </c>
    </row>
    <row r="211" ht="15.75" customHeight="1">
      <c r="A211" s="69" t="s">
        <v>439</v>
      </c>
      <c r="B211" s="69" t="s">
        <v>440</v>
      </c>
      <c r="C211" s="69" t="s">
        <v>206</v>
      </c>
      <c r="D211" s="69" t="s">
        <v>198</v>
      </c>
    </row>
    <row r="212" ht="15.75" customHeight="1">
      <c r="A212" s="69" t="s">
        <v>441</v>
      </c>
      <c r="B212" s="69" t="s">
        <v>127</v>
      </c>
      <c r="C212" s="69" t="s">
        <v>197</v>
      </c>
      <c r="D212" s="69" t="s">
        <v>198</v>
      </c>
    </row>
    <row r="213" ht="15.75" customHeight="1">
      <c r="A213" s="69" t="s">
        <v>442</v>
      </c>
      <c r="B213" s="69" t="s">
        <v>84</v>
      </c>
      <c r="C213" s="69" t="s">
        <v>197</v>
      </c>
      <c r="D213" s="69" t="s">
        <v>198</v>
      </c>
    </row>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B050"/>
    <pageSetUpPr/>
  </sheetPr>
  <sheetViews>
    <sheetView showGridLines="0" workbookViewId="0">
      <pane xSplit="2.0" ySplit="6.0" topLeftCell="C7" activePane="bottomRight" state="frozen"/>
      <selection activeCell="C1" sqref="C1" pane="topRight"/>
      <selection activeCell="A7" sqref="A7" pane="bottomLeft"/>
      <selection activeCell="C7" sqref="C7" pane="bottomRight"/>
    </sheetView>
  </sheetViews>
  <sheetFormatPr customHeight="1" defaultColWidth="14.43" defaultRowHeight="15.0"/>
  <cols>
    <col customWidth="1" hidden="1" min="1" max="3" width="2.71"/>
    <col customWidth="1" min="4" max="4" width="2.71"/>
    <col customWidth="1" min="5" max="5" width="6.57"/>
    <col customWidth="1" min="6" max="6" width="46.57"/>
    <col customWidth="1" hidden="1" min="7" max="7" width="5.57"/>
    <col customWidth="1" min="8" max="8" width="14.86"/>
    <col customWidth="1" min="9" max="13" width="16.71"/>
    <col customWidth="1" min="14" max="14" width="19.29"/>
    <col customWidth="1" min="15" max="15" width="18.71"/>
    <col customWidth="1" min="16" max="19" width="16.71"/>
    <col customWidth="1" min="20" max="20" width="18.0"/>
    <col customWidth="1" min="21" max="21" width="20.14"/>
    <col customWidth="1" min="22" max="22" width="16.71"/>
    <col customWidth="1" min="23" max="23" width="12.29"/>
    <col customWidth="1" min="24" max="24" width="16.71"/>
    <col customWidth="1" min="25" max="25" width="15.43"/>
    <col customWidth="1" min="26" max="26" width="18.43"/>
    <col customWidth="1" min="27" max="27" width="2.71"/>
    <col customWidth="1" hidden="1" min="28" max="58" width="5.57"/>
  </cols>
  <sheetData>
    <row r="1" hidden="1">
      <c r="H1" s="115"/>
      <c r="I1" s="115"/>
      <c r="J1" s="115"/>
      <c r="M1" s="68"/>
      <c r="N1" s="68"/>
      <c r="O1" s="68"/>
      <c r="P1" s="115"/>
      <c r="Q1" s="68"/>
      <c r="R1" s="115"/>
      <c r="S1" s="115"/>
      <c r="T1" s="115"/>
      <c r="U1" s="68"/>
      <c r="V1" s="68"/>
      <c r="W1" s="68"/>
      <c r="X1" s="115"/>
      <c r="Y1" s="68"/>
      <c r="Z1" s="115"/>
    </row>
    <row r="2" hidden="1">
      <c r="H2" s="115" t="s">
        <v>128</v>
      </c>
      <c r="I2" s="115" t="s">
        <v>129</v>
      </c>
      <c r="J2" s="115" t="s">
        <v>130</v>
      </c>
      <c r="K2" s="69" t="s">
        <v>131</v>
      </c>
      <c r="L2" s="69" t="s">
        <v>132</v>
      </c>
      <c r="M2" s="68" t="s">
        <v>133</v>
      </c>
      <c r="N2" s="68" t="s">
        <v>134</v>
      </c>
      <c r="O2" s="68" t="s">
        <v>135</v>
      </c>
      <c r="P2" s="115" t="s">
        <v>136</v>
      </c>
      <c r="Q2" s="68" t="s">
        <v>137</v>
      </c>
      <c r="R2" s="115" t="s">
        <v>138</v>
      </c>
      <c r="S2" s="115" t="s">
        <v>139</v>
      </c>
      <c r="T2" s="115" t="s">
        <v>333</v>
      </c>
      <c r="U2" s="68" t="s">
        <v>140</v>
      </c>
      <c r="V2" s="68" t="s">
        <v>141</v>
      </c>
      <c r="W2" s="68" t="s">
        <v>142</v>
      </c>
      <c r="X2" s="115" t="s">
        <v>143</v>
      </c>
      <c r="Y2" s="68" t="s">
        <v>144</v>
      </c>
      <c r="Z2" s="115" t="s">
        <v>145</v>
      </c>
    </row>
    <row r="3" hidden="1">
      <c r="H3" s="115"/>
      <c r="I3" s="115"/>
      <c r="J3" s="115"/>
      <c r="M3" s="68"/>
      <c r="N3" s="68"/>
      <c r="O3" s="68"/>
      <c r="P3" s="115"/>
      <c r="Q3" s="68"/>
      <c r="R3" s="115"/>
      <c r="S3" s="115"/>
      <c r="T3" s="115"/>
      <c r="U3" s="68"/>
      <c r="V3" s="68"/>
      <c r="W3" s="68"/>
      <c r="X3" s="115"/>
      <c r="Y3" s="68"/>
      <c r="Z3" s="115"/>
    </row>
    <row r="4" hidden="1">
      <c r="H4" s="115"/>
      <c r="I4" s="115"/>
      <c r="J4" s="115"/>
      <c r="M4" s="68"/>
      <c r="N4" s="68"/>
      <c r="O4" s="68"/>
      <c r="P4" s="115"/>
      <c r="Q4" s="68"/>
      <c r="R4" s="115"/>
      <c r="S4" s="115"/>
      <c r="T4" s="115"/>
      <c r="U4" s="68"/>
      <c r="V4" s="68"/>
      <c r="W4" s="68"/>
      <c r="X4" s="115"/>
      <c r="Y4" s="68"/>
      <c r="Z4" s="115"/>
    </row>
    <row r="5" hidden="1">
      <c r="H5" s="115"/>
      <c r="I5" s="115"/>
      <c r="J5" s="115"/>
      <c r="M5" s="68"/>
      <c r="N5" s="68"/>
      <c r="O5" s="68"/>
      <c r="P5" s="115"/>
      <c r="Q5" s="68"/>
      <c r="R5" s="115"/>
      <c r="S5" s="115"/>
      <c r="T5" s="115"/>
      <c r="U5" s="68"/>
      <c r="V5" s="68"/>
      <c r="W5" s="68"/>
      <c r="X5" s="115"/>
      <c r="Y5" s="68"/>
      <c r="Z5" s="115"/>
    </row>
    <row r="6" hidden="1">
      <c r="H6" s="115"/>
      <c r="I6" s="115"/>
      <c r="J6" s="115"/>
      <c r="M6" s="68"/>
      <c r="N6" s="68"/>
      <c r="O6" s="68"/>
      <c r="P6" s="115"/>
      <c r="Q6" s="68"/>
      <c r="R6" s="115"/>
      <c r="S6" s="115"/>
      <c r="T6" s="115"/>
      <c r="U6" s="68"/>
      <c r="V6" s="68"/>
      <c r="W6" s="68"/>
      <c r="X6" s="115"/>
      <c r="Y6" s="68"/>
      <c r="Z6" s="115"/>
    </row>
    <row r="7" ht="15.0" customHeight="1">
      <c r="H7" s="115"/>
      <c r="I7" s="115"/>
      <c r="J7" s="115"/>
      <c r="M7" s="68"/>
      <c r="N7" s="68"/>
      <c r="O7" s="68"/>
      <c r="P7" s="115"/>
      <c r="Q7" s="68"/>
      <c r="R7" s="115"/>
      <c r="S7" s="115"/>
      <c r="T7" s="115"/>
      <c r="U7" s="68"/>
      <c r="V7" s="68"/>
      <c r="W7" s="68"/>
      <c r="X7" s="115"/>
      <c r="Y7" s="68"/>
      <c r="Z7" s="115"/>
    </row>
    <row r="8" ht="11.25" customHeight="1">
      <c r="H8" s="115"/>
      <c r="I8" s="115"/>
      <c r="J8" s="115"/>
      <c r="M8" s="68"/>
      <c r="N8" s="68"/>
      <c r="O8" s="68"/>
      <c r="P8" s="115"/>
      <c r="Q8" s="68"/>
      <c r="R8" s="115"/>
      <c r="S8" s="115"/>
      <c r="T8" s="115"/>
      <c r="U8" s="68"/>
      <c r="V8" s="68"/>
      <c r="W8" s="68"/>
      <c r="X8" s="115"/>
      <c r="Y8" s="68"/>
      <c r="Z8" s="115"/>
    </row>
    <row r="9" ht="18.75" customHeight="1">
      <c r="E9" s="116" t="s">
        <v>443</v>
      </c>
      <c r="F9" s="74" t="s">
        <v>444</v>
      </c>
      <c r="G9" s="75"/>
      <c r="H9" s="117" t="s">
        <v>150</v>
      </c>
      <c r="I9" s="117" t="s">
        <v>151</v>
      </c>
      <c r="J9" s="117" t="s">
        <v>152</v>
      </c>
      <c r="K9" s="72" t="s">
        <v>153</v>
      </c>
      <c r="L9" s="72" t="s">
        <v>154</v>
      </c>
      <c r="M9" s="118" t="s">
        <v>155</v>
      </c>
      <c r="N9" s="73" t="s">
        <v>445</v>
      </c>
      <c r="O9" s="3"/>
      <c r="P9" s="3"/>
      <c r="Q9" s="4"/>
      <c r="R9" s="117" t="s">
        <v>157</v>
      </c>
      <c r="S9" s="117" t="s">
        <v>158</v>
      </c>
      <c r="T9" s="117" t="s">
        <v>159</v>
      </c>
      <c r="U9" s="118" t="s">
        <v>160</v>
      </c>
      <c r="V9" s="74" t="s">
        <v>161</v>
      </c>
      <c r="W9" s="75"/>
      <c r="X9" s="74" t="s">
        <v>162</v>
      </c>
      <c r="Y9" s="75"/>
      <c r="Z9" s="117" t="s">
        <v>163</v>
      </c>
    </row>
    <row r="10" ht="28.5" customHeight="1">
      <c r="E10" s="76"/>
      <c r="F10" s="119"/>
      <c r="G10" s="120"/>
      <c r="H10" s="76"/>
      <c r="I10" s="76"/>
      <c r="J10" s="76"/>
      <c r="K10" s="76"/>
      <c r="L10" s="76"/>
      <c r="M10" s="76"/>
      <c r="N10" s="73" t="s">
        <v>446</v>
      </c>
      <c r="O10" s="3"/>
      <c r="P10" s="4"/>
      <c r="Q10" s="118" t="s">
        <v>447</v>
      </c>
      <c r="R10" s="76"/>
      <c r="S10" s="76"/>
      <c r="T10" s="76"/>
      <c r="U10" s="76"/>
      <c r="V10" s="77"/>
      <c r="W10" s="78"/>
      <c r="X10" s="77"/>
      <c r="Y10" s="78"/>
      <c r="Z10" s="76"/>
    </row>
    <row r="11" ht="113.25" customHeight="1">
      <c r="E11" s="79"/>
      <c r="F11" s="77"/>
      <c r="G11" s="78"/>
      <c r="H11" s="79"/>
      <c r="I11" s="79"/>
      <c r="J11" s="79"/>
      <c r="K11" s="79"/>
      <c r="L11" s="79"/>
      <c r="M11" s="79"/>
      <c r="N11" s="81" t="s">
        <v>166</v>
      </c>
      <c r="O11" s="81" t="s">
        <v>167</v>
      </c>
      <c r="P11" s="121" t="s">
        <v>168</v>
      </c>
      <c r="Q11" s="79"/>
      <c r="R11" s="79"/>
      <c r="S11" s="79"/>
      <c r="T11" s="79"/>
      <c r="U11" s="79"/>
      <c r="V11" s="81" t="s">
        <v>169</v>
      </c>
      <c r="W11" s="81" t="s">
        <v>170</v>
      </c>
      <c r="X11" s="121" t="s">
        <v>169</v>
      </c>
      <c r="Y11" s="81" t="s">
        <v>170</v>
      </c>
      <c r="Z11" s="79"/>
    </row>
    <row r="12" ht="18.75" customHeight="1">
      <c r="E12" s="122" t="s">
        <v>448</v>
      </c>
      <c r="F12" s="123" t="s">
        <v>449</v>
      </c>
      <c r="G12" s="9"/>
      <c r="H12" s="9"/>
      <c r="I12" s="9"/>
      <c r="J12" s="9"/>
      <c r="K12" s="9"/>
      <c r="L12" s="9"/>
      <c r="M12" s="9"/>
      <c r="N12" s="9"/>
      <c r="O12" s="9"/>
      <c r="P12" s="9"/>
      <c r="Q12" s="9"/>
      <c r="R12" s="9"/>
      <c r="S12" s="9"/>
      <c r="T12" s="9"/>
      <c r="U12" s="9"/>
      <c r="V12" s="9"/>
      <c r="W12" s="9"/>
      <c r="X12" s="9"/>
      <c r="Y12" s="10"/>
      <c r="Z12" s="124"/>
    </row>
    <row r="13" ht="19.5" customHeight="1">
      <c r="E13" s="125" t="s">
        <v>450</v>
      </c>
      <c r="F13" s="126" t="s">
        <v>451</v>
      </c>
      <c r="G13" s="127"/>
      <c r="H13" s="128"/>
      <c r="I13" s="128"/>
      <c r="J13" s="128"/>
      <c r="K13" s="127"/>
      <c r="L13" s="127"/>
      <c r="M13" s="129"/>
      <c r="N13" s="129"/>
      <c r="O13" s="129"/>
      <c r="P13" s="128"/>
      <c r="Q13" s="129"/>
      <c r="R13" s="128"/>
      <c r="S13" s="128"/>
      <c r="T13" s="128"/>
      <c r="U13" s="127"/>
      <c r="V13" s="129"/>
      <c r="W13" s="127"/>
      <c r="X13" s="128"/>
      <c r="Y13" s="127"/>
      <c r="Z13" s="130"/>
    </row>
    <row r="14" ht="19.5" customHeight="1">
      <c r="E14" s="131" t="s">
        <v>452</v>
      </c>
      <c r="F14" s="132" t="s">
        <v>453</v>
      </c>
      <c r="G14" s="133"/>
      <c r="H14" s="134">
        <v>1.0</v>
      </c>
      <c r="I14" s="135">
        <v>1930953.0</v>
      </c>
      <c r="J14" s="135" t="str">
        <f>+IF(COUNT(IndHUF!I17),IndHUF!I17,"")</f>
        <v/>
      </c>
      <c r="K14" s="136" t="str">
        <f>+IF(COUNT(IndHUF!J17),IndHUF!J17,"")</f>
        <v/>
      </c>
      <c r="L14" s="136">
        <v>1930953.0</v>
      </c>
      <c r="M14" s="137">
        <f>+IFERROR(IF(COUNT(L14),ROUND(L14/'Shareholding Pattern'!$L$57*100,2),""),0)</f>
        <v>19.31</v>
      </c>
      <c r="N14" s="138">
        <v>1930953.0</v>
      </c>
      <c r="O14" s="138" t="str">
        <f>+IF(COUNT(+IndHUF!N17),SUM(+IndHUF!N17),"")</f>
        <v/>
      </c>
      <c r="P14" s="135">
        <v>1930953.0</v>
      </c>
      <c r="Q14" s="137">
        <v>19.31</v>
      </c>
      <c r="R14" s="135" t="str">
        <f>+IF(COUNT(IndHUF!Q17),IndHUF!Q17,"")</f>
        <v/>
      </c>
      <c r="S14" s="135" t="str">
        <f>+IF(COUNT(IndHUF!R17),IndHUF!R17,"")</f>
        <v/>
      </c>
      <c r="T14" s="135" t="str">
        <f>+IF(COUNT(IndHUF!S17),IndHUF!S17,"")</f>
        <v/>
      </c>
      <c r="U14" s="137">
        <f>+IFERROR(IF(COUNT(L14,T14),ROUND(SUM(L14,T14)/SUM('Shareholding Pattern'!$L$57,'Shareholding Pattern'!$T$57)*100,2),""),0)</f>
        <v>19.31</v>
      </c>
      <c r="V14" s="135" t="str">
        <f>+IF(COUNT(IndHUF!U17),IndHUF!U17,"")</f>
        <v/>
      </c>
      <c r="W14" s="139" t="str">
        <f t="shared" ref="W14:W18" si="1">+IFERROR(IF(COUNT(V14),ROUND(SUM(V14)/SUM(L14)*100,2),""),0)</f>
        <v/>
      </c>
      <c r="X14" s="135" t="str">
        <f>+IF(COUNT(IndHUF!W17),IndHUF!W17,"")</f>
        <v/>
      </c>
      <c r="Y14" s="137" t="str">
        <f t="shared" ref="Y14:Y18" si="2">+IFERROR(IF(COUNT(X14),ROUND(SUM(X14)/SUM(L14)*100,2),""),0)</f>
        <v/>
      </c>
      <c r="Z14" s="135">
        <v>1930953.0</v>
      </c>
      <c r="AA14" s="40"/>
      <c r="AR14" s="69" t="s">
        <v>243</v>
      </c>
      <c r="AX14" s="69" t="s">
        <v>454</v>
      </c>
      <c r="AZ14" s="69" t="s">
        <v>455</v>
      </c>
      <c r="BF14" s="69" t="s">
        <v>456</v>
      </c>
    </row>
    <row r="15" ht="19.5" customHeight="1">
      <c r="E15" s="140" t="s">
        <v>457</v>
      </c>
      <c r="F15" s="141" t="s">
        <v>458</v>
      </c>
      <c r="G15" s="133"/>
      <c r="H15" s="134" t="str">
        <f>IFERROR(IF(COUNT(CGAndSG!$AD$13),IF(CGAndSG!$AD$13=0,"0",CGAndSG!$AD$13),""),"")</f>
        <v/>
      </c>
      <c r="I15" s="135" t="str">
        <f>IFERROR(IF(COUNT(CGAndSG!H16),(CGAndSG!H16),""),"")</f>
        <v/>
      </c>
      <c r="J15" s="135" t="str">
        <f>IFERROR(IF(COUNT(CGAndSG!I16),(CGAndSG!I16),""),"")</f>
        <v/>
      </c>
      <c r="K15" s="136" t="str">
        <f>IFERROR(IF(COUNT(CGAndSG!J16),(CGAndSG!J16),""),"")</f>
        <v/>
      </c>
      <c r="L15" s="136" t="str">
        <f>IFERROR(IF(COUNT(CGAndSG!K16),(CGAndSG!K16),""),"")</f>
        <v/>
      </c>
      <c r="M15" s="137" t="str">
        <f>+IFERROR(IF(COUNT(L15),ROUND(L15/'Shareholding Pattern'!$L$57*100,2),""),0)</f>
        <v/>
      </c>
      <c r="N15" s="138" t="str">
        <f>IFERROR(IF(COUNT(CGAndSG!M16),(CGAndSG!M16),""),"")</f>
        <v/>
      </c>
      <c r="O15" s="138" t="str">
        <f>IFERROR(IF(COUNT(CGAndSG!N16),(CGAndSG!N16),""),"")</f>
        <v/>
      </c>
      <c r="P15" s="135" t="str">
        <f>IFERROR(IF(COUNT(CGAndSG!O16),(CGAndSG!O16),""),"")</f>
        <v/>
      </c>
      <c r="Q15" s="137" t="str">
        <f>IFERROR(IF(COUNT(CGAndSG!P16),(CGAndSG!P16),""),0)</f>
        <v/>
      </c>
      <c r="R15" s="135" t="str">
        <f>IFERROR(IF(COUNT(CGAndSG!Q16),(CGAndSG!Q16),""),"")</f>
        <v/>
      </c>
      <c r="S15" s="135" t="str">
        <f>IFERROR(IF(COUNT(CGAndSG!R16),(CGAndSG!R16),""),"")</f>
        <v/>
      </c>
      <c r="T15" s="135" t="str">
        <f>IFERROR(IF(COUNT(CGAndSG!S16),(CGAndSG!S16),""),"")</f>
        <v/>
      </c>
      <c r="U15" s="137" t="str">
        <f>+IFERROR(IF(COUNT(L15,T15),ROUND(SUM(L15,T15)/SUM('Shareholding Pattern'!$L$57,'Shareholding Pattern'!$T$57)*100,2),""),0)</f>
        <v/>
      </c>
      <c r="V15" s="135" t="str">
        <f>IFERROR(IF(COUNT(CGAndSG!U16),(CGAndSG!U16),""),"")</f>
        <v/>
      </c>
      <c r="W15" s="139" t="str">
        <f t="shared" si="1"/>
        <v/>
      </c>
      <c r="X15" s="135" t="str">
        <f>IFERROR(IF(COUNT(CGAndSG!W16),(CGAndSG!W16),""),"")</f>
        <v/>
      </c>
      <c r="Y15" s="137" t="str">
        <f t="shared" si="2"/>
        <v/>
      </c>
      <c r="Z15" s="135" t="str">
        <f>IFERROR(IF(COUNT(CGAndSG!Y16),(CGAndSG!Y16),""),"")</f>
        <v/>
      </c>
      <c r="AA15" s="40"/>
      <c r="AR15" s="69" t="s">
        <v>246</v>
      </c>
      <c r="AX15" s="69" t="s">
        <v>459</v>
      </c>
      <c r="AZ15" s="69" t="s">
        <v>460</v>
      </c>
      <c r="BF15" s="69" t="s">
        <v>461</v>
      </c>
    </row>
    <row r="16" ht="19.5" customHeight="1">
      <c r="E16" s="131" t="s">
        <v>462</v>
      </c>
      <c r="F16" s="141" t="s">
        <v>463</v>
      </c>
      <c r="H16" s="142" t="str">
        <f>IFERROR(IF(COUNT(Banks!$AD$13),IF(Banks!$AD$13=0,"0",Banks!$AD$13),""),"")</f>
        <v/>
      </c>
      <c r="I16" s="135" t="str">
        <f>IFERROR(IF(COUNT(Banks!H16),(Banks!H16),""),"")</f>
        <v/>
      </c>
      <c r="J16" s="135" t="str">
        <f>IFERROR(IF(COUNT(Banks!I16),(Banks!I16),""),"")</f>
        <v/>
      </c>
      <c r="K16" s="143" t="str">
        <f>IFERROR(IF(COUNT(Banks!J16),(Banks!J16),""),"")</f>
        <v/>
      </c>
      <c r="L16" s="136" t="str">
        <f>IFERROR(IF(COUNT(Banks!K16),(Banks!K16),""),"")</f>
        <v/>
      </c>
      <c r="M16" s="137" t="str">
        <f>+IFERROR(IF(COUNT(L16),ROUND(L16/'Shareholding Pattern'!$L$57*100,2),""),0)</f>
        <v/>
      </c>
      <c r="N16" s="138" t="str">
        <f>IFERROR(IF(COUNT(Banks!M16),(Banks!M16),""),"")</f>
        <v/>
      </c>
      <c r="O16" s="138" t="str">
        <f>IFERROR(IF(COUNT(Banks!N16),(Banks!N16),""),"")</f>
        <v/>
      </c>
      <c r="P16" s="135" t="str">
        <f>IFERROR(IF(COUNT(Banks!O16),(Banks!O16),""),"")</f>
        <v/>
      </c>
      <c r="Q16" s="137" t="str">
        <f>IFERROR(IF(COUNT(Banks!P16),(Banks!P16),""),0)</f>
        <v/>
      </c>
      <c r="R16" s="135" t="str">
        <f>IFERROR(IF(COUNT(Banks!Q16),(Banks!Q16),""),"")</f>
        <v/>
      </c>
      <c r="S16" s="135" t="str">
        <f>IFERROR(IF(COUNT(Banks!R16),(Banks!R16),""),"")</f>
        <v/>
      </c>
      <c r="T16" s="135" t="str">
        <f>IFERROR(IF(COUNT(Banks!S16),(Banks!S16),""),"")</f>
        <v/>
      </c>
      <c r="U16" s="137" t="str">
        <f>+IFERROR(IF(COUNT(L16,T16),ROUND(SUM(L16,T16)/SUM('Shareholding Pattern'!$L$57,'Shareholding Pattern'!$T$57)*100,2),""),0)</f>
        <v/>
      </c>
      <c r="V16" s="135" t="str">
        <f>IFERROR(IF(COUNT(Banks!U16),(Banks!U16),""),"")</f>
        <v/>
      </c>
      <c r="W16" s="139" t="str">
        <f t="shared" si="1"/>
        <v/>
      </c>
      <c r="X16" s="135" t="str">
        <f>IFERROR(IF(COUNT(Banks!W16),(Banks!W16),""),"")</f>
        <v/>
      </c>
      <c r="Y16" s="137" t="str">
        <f t="shared" si="2"/>
        <v/>
      </c>
      <c r="Z16" s="135" t="str">
        <f>IFERROR(IF(COUNT(Banks!Y16),(Banks!Y16),""),"")</f>
        <v/>
      </c>
      <c r="AA16" s="40"/>
      <c r="AR16" s="69" t="s">
        <v>248</v>
      </c>
      <c r="AX16" s="69" t="s">
        <v>464</v>
      </c>
      <c r="AZ16" s="69" t="s">
        <v>465</v>
      </c>
      <c r="BF16" s="69" t="s">
        <v>466</v>
      </c>
    </row>
    <row r="17" ht="19.5" customHeight="1">
      <c r="E17" s="144" t="s">
        <v>467</v>
      </c>
      <c r="F17" s="145" t="s">
        <v>468</v>
      </c>
      <c r="H17" s="142">
        <v>1.0</v>
      </c>
      <c r="I17" s="146">
        <v>2450444.0</v>
      </c>
      <c r="J17" s="146" t="str">
        <f>IFERROR(IF(COUNT(OtherIND!K17),(OtherIND!K17),""),"")</f>
        <v/>
      </c>
      <c r="K17" s="147" t="str">
        <f>IFERROR(IF(COUNT(OtherIND!L17),(OtherIND!L17),""),"")</f>
        <v/>
      </c>
      <c r="L17" s="147">
        <v>2450444.0</v>
      </c>
      <c r="M17" s="148">
        <f>+IFERROR(IF(COUNT(L17),ROUND(L17/'Shareholding Pattern'!$L$57*100,2),""),0)</f>
        <v>24.5</v>
      </c>
      <c r="N17" s="138">
        <v>2450444.0</v>
      </c>
      <c r="O17" s="138" t="str">
        <f>IFERROR(IF(COUNT(OtherIND!P17),(OtherIND!P17),""),"")</f>
        <v/>
      </c>
      <c r="P17" s="146">
        <v>2450444.0</v>
      </c>
      <c r="Q17" s="148">
        <v>24.5</v>
      </c>
      <c r="R17" s="146" t="str">
        <f>IFERROR(IF(COUNT(OtherIND!S17),(OtherIND!S17),""),"")</f>
        <v/>
      </c>
      <c r="S17" s="146" t="str">
        <f>IFERROR(IF(COUNT(OtherIND!T17),(OtherIND!T17),""),"")</f>
        <v/>
      </c>
      <c r="T17" s="146" t="str">
        <f>IFERROR(IF(COUNT(OtherIND!U17),(OtherIND!U17),""),"")</f>
        <v/>
      </c>
      <c r="U17" s="148">
        <f>+IFERROR(IF(COUNT(L17,T17),ROUND(SUM(L17,T17)/SUM('Shareholding Pattern'!$L$57,'Shareholding Pattern'!$T$57)*100,2),""),0)</f>
        <v>24.5</v>
      </c>
      <c r="V17" s="135" t="str">
        <f>IFERROR(IF(COUNT(OtherIND!W17),(OtherIND!W17),""),"")</f>
        <v/>
      </c>
      <c r="W17" s="149" t="str">
        <f t="shared" si="1"/>
        <v/>
      </c>
      <c r="X17" s="135" t="str">
        <f>IFERROR(IF(COUNT(OtherIND!Y17),(OtherIND!Y17),""),"")</f>
        <v/>
      </c>
      <c r="Y17" s="148" t="str">
        <f t="shared" si="2"/>
        <v/>
      </c>
      <c r="Z17" s="146">
        <v>2450444.0</v>
      </c>
      <c r="AA17" s="40"/>
      <c r="AR17" s="69" t="s">
        <v>250</v>
      </c>
      <c r="AX17" s="69" t="s">
        <v>469</v>
      </c>
      <c r="AZ17" s="69" t="s">
        <v>470</v>
      </c>
      <c r="BF17" s="69" t="s">
        <v>471</v>
      </c>
    </row>
    <row r="18" ht="19.5" customHeight="1">
      <c r="E18" s="150" t="s">
        <v>472</v>
      </c>
      <c r="F18" s="3"/>
      <c r="G18" s="4"/>
      <c r="H18" s="151">
        <f t="shared" ref="H18:L18" si="3">+IFERROR(IF(COUNT(H14:H17),ROUND(SUM(H14:H17),0),""),"")</f>
        <v>2</v>
      </c>
      <c r="I18" s="151">
        <f t="shared" si="3"/>
        <v>4381397</v>
      </c>
      <c r="J18" s="151" t="str">
        <f t="shared" si="3"/>
        <v/>
      </c>
      <c r="K18" s="152" t="str">
        <f t="shared" si="3"/>
        <v/>
      </c>
      <c r="L18" s="151">
        <f t="shared" si="3"/>
        <v>4381397</v>
      </c>
      <c r="M18" s="153">
        <f>+IFERROR(IF(COUNT(L18),ROUND(L18/'Shareholding Pattern'!$L$57*100,2),""),0)</f>
        <v>43.81</v>
      </c>
      <c r="N18" s="87">
        <f t="shared" ref="N18:P18" si="4">+IFERROR(IF(COUNT(N14:N17),ROUND(SUM(N14:N17),0),""),"")</f>
        <v>4381397</v>
      </c>
      <c r="O18" s="87" t="str">
        <f t="shared" si="4"/>
        <v/>
      </c>
      <c r="P18" s="151">
        <f t="shared" si="4"/>
        <v>4381397</v>
      </c>
      <c r="Q18" s="85">
        <f>IFERROR(IF(COUNT(P18),ROUND(P18/$P$58*100,2),""),0)</f>
        <v>43.81</v>
      </c>
      <c r="R18" s="151" t="str">
        <f t="shared" ref="R18:T18" si="5">+IFERROR(IF(COUNT(R14:R17),ROUND(SUM(R14:R17),0),""),"")</f>
        <v/>
      </c>
      <c r="S18" s="151" t="str">
        <f t="shared" si="5"/>
        <v/>
      </c>
      <c r="T18" s="151" t="str">
        <f t="shared" si="5"/>
        <v/>
      </c>
      <c r="U18" s="153">
        <f>+IFERROR(IF(COUNT(L18,T18),ROUND(SUM(L18,T18)/SUM('Shareholding Pattern'!$L$57,'Shareholding Pattern'!$T$57)*100,2),""),0)</f>
        <v>43.81</v>
      </c>
      <c r="V18" s="151" t="str">
        <f>+IFERROR(IF(COUNT(V14:V17),ROUND(SUM(V14:V17),0),""),"")</f>
        <v/>
      </c>
      <c r="W18" s="154" t="str">
        <f t="shared" si="1"/>
        <v/>
      </c>
      <c r="X18" s="151" t="str">
        <f>+IFERROR(IF(COUNT(X14:X17),ROUND(SUM(X14:X17),0),""),"")</f>
        <v/>
      </c>
      <c r="Y18" s="155" t="str">
        <f t="shared" si="2"/>
        <v/>
      </c>
      <c r="Z18" s="151">
        <f>+IFERROR(IF(COUNT(Z14:Z17),ROUND(SUM(Z14:Z17),0),""),"")</f>
        <v>4381397</v>
      </c>
      <c r="AA18" s="40"/>
      <c r="AR18" s="69" t="s">
        <v>252</v>
      </c>
      <c r="AX18" s="69" t="s">
        <v>473</v>
      </c>
      <c r="AZ18" s="69" t="s">
        <v>474</v>
      </c>
      <c r="BF18" s="69" t="s">
        <v>475</v>
      </c>
    </row>
    <row r="19" ht="19.5" customHeight="1">
      <c r="E19" s="156" t="s">
        <v>476</v>
      </c>
      <c r="F19" s="157" t="s">
        <v>477</v>
      </c>
      <c r="G19" s="158"/>
      <c r="H19" s="159"/>
      <c r="I19" s="159"/>
      <c r="J19" s="159"/>
      <c r="K19" s="158"/>
      <c r="L19" s="158"/>
      <c r="M19" s="160"/>
      <c r="N19" s="160"/>
      <c r="O19" s="160"/>
      <c r="P19" s="159"/>
      <c r="Q19" s="160"/>
      <c r="R19" s="159"/>
      <c r="S19" s="159"/>
      <c r="T19" s="159"/>
      <c r="U19" s="158"/>
      <c r="V19" s="160"/>
      <c r="W19" s="158"/>
      <c r="X19" s="159"/>
      <c r="Y19" s="158"/>
      <c r="Z19" s="161"/>
      <c r="AA19" s="40"/>
      <c r="AX19" s="69" t="s">
        <v>478</v>
      </c>
      <c r="AZ19" s="69" t="s">
        <v>479</v>
      </c>
      <c r="BF19" s="69" t="s">
        <v>480</v>
      </c>
    </row>
    <row r="20" ht="34.5" customHeight="1">
      <c r="E20" s="140" t="s">
        <v>452</v>
      </c>
      <c r="F20" s="162" t="s">
        <v>481</v>
      </c>
      <c r="H20" s="134" t="str">
        <f>IFERROR(IF(COUNT(Individuals!$AD$13),IF(Individuals!$AD$13=0,"0",Individuals!$AD$13),""),"")</f>
        <v/>
      </c>
      <c r="I20" s="134" t="str">
        <f>IFERROR(IF(COUNT(Individuals!H16),(Individuals!H16),""),"")</f>
        <v/>
      </c>
      <c r="J20" s="134" t="str">
        <f>IFERROR(IF(COUNT(Individuals!I16),(Individuals!I16),""),"")</f>
        <v/>
      </c>
      <c r="K20" s="163" t="str">
        <f>IFERROR(IF(COUNT(Individuals!J16),(Individuals!J16),""),"")</f>
        <v/>
      </c>
      <c r="L20" s="134" t="str">
        <f>IFERROR(IF(COUNT(Individuals!K16),(Individuals!K16),""),"")</f>
        <v/>
      </c>
      <c r="M20" s="164" t="str">
        <f>+IFERROR(IF(COUNT(L20),ROUND(L20/'Shareholding Pattern'!$L$57*100,2),""),0)</f>
        <v/>
      </c>
      <c r="N20" s="138" t="str">
        <f>IFERROR(IF(COUNT(Individuals!M16),(Individuals!M16),""),"")</f>
        <v/>
      </c>
      <c r="O20" s="138" t="str">
        <f>IFERROR(IF(COUNT(Individuals!N16),(Individuals!N16),""),"")</f>
        <v/>
      </c>
      <c r="P20" s="134" t="str">
        <f>IFERROR(IF(COUNT(Individuals!O16),(Individuals!O16),""),"")</f>
        <v/>
      </c>
      <c r="Q20" s="165" t="str">
        <f>IFERROR(IF(COUNT(Individuals!P16),(Individuals!P16),""),0)</f>
        <v/>
      </c>
      <c r="R20" s="134" t="str">
        <f>IFERROR(IF(COUNT(Individuals!Q16),(Individuals!Q16),""),"")</f>
        <v/>
      </c>
      <c r="S20" s="134" t="str">
        <f>IFERROR(IF(COUNT(Individuals!R16),(Individuals!R16),""),"")</f>
        <v/>
      </c>
      <c r="T20" s="134" t="str">
        <f>IFERROR(IF(COUNT(Individuals!S16),(Individuals!S16),""),"")</f>
        <v/>
      </c>
      <c r="U20" s="164" t="str">
        <f>+IFERROR(IF(COUNT(L20,T20),ROUND(SUM(L20,T20)/SUM('Shareholding Pattern'!$L$57,'Shareholding Pattern'!$T$57)*100,2),""),0)</f>
        <v/>
      </c>
      <c r="V20" s="135" t="str">
        <f>IFERROR(IF(COUNT(Individuals!U16),(Individuals!U16),""),"")</f>
        <v/>
      </c>
      <c r="W20" s="166" t="str">
        <f t="shared" ref="W20:W26" si="6">+IFERROR(IF(COUNT(V20),ROUND(SUM(V20)/SUM(L20)*100,2),""),0)</f>
        <v/>
      </c>
      <c r="X20" s="135" t="str">
        <f>IFERROR(IF(COUNT(Individuals!W16),(Individuals!W16),""),"")</f>
        <v/>
      </c>
      <c r="Y20" s="164" t="str">
        <f t="shared" ref="Y20:Y26" si="7">+IFERROR(IF(COUNT(X20),ROUND(SUM(X20)/SUM(L20)*100,2),""),0)</f>
        <v/>
      </c>
      <c r="Z20" s="134" t="str">
        <f>IFERROR(IF(COUNT(Individuals!Y16),(Individuals!Y16),""),"")</f>
        <v/>
      </c>
      <c r="AA20" s="40"/>
      <c r="AR20" s="69" t="s">
        <v>254</v>
      </c>
      <c r="AX20" s="69" t="s">
        <v>482</v>
      </c>
      <c r="AZ20" s="69" t="s">
        <v>483</v>
      </c>
      <c r="BF20" s="69" t="s">
        <v>484</v>
      </c>
    </row>
    <row r="21" ht="19.5" customHeight="1">
      <c r="E21" s="140" t="s">
        <v>457</v>
      </c>
      <c r="F21" s="167" t="s">
        <v>478</v>
      </c>
      <c r="H21" s="142" t="str">
        <f>IFERROR(IF(COUNT(Government!$AD$13),IF(Government!$AD$13=0,"0",Government!$AD$13),""),"")</f>
        <v/>
      </c>
      <c r="I21" s="142" t="str">
        <f>IFERROR(IF(COUNT(Government!H16),(Government!H16),""),"")</f>
        <v/>
      </c>
      <c r="J21" s="142" t="str">
        <f>IFERROR(IF(COUNT(Government!I16),(Government!I16),""),"")</f>
        <v/>
      </c>
      <c r="K21" s="168" t="str">
        <f>IFERROR(IF(COUNT(Government!J16),(Government!J16),""),"")</f>
        <v/>
      </c>
      <c r="L21" s="142" t="str">
        <f>IFERROR(IF(COUNT(Government!K16),(Government!K16),""),"")</f>
        <v/>
      </c>
      <c r="M21" s="137" t="str">
        <f>+IFERROR(IF(COUNT(L21),ROUND(L21/'Shareholding Pattern'!$L$57*100,2),""),0)</f>
        <v/>
      </c>
      <c r="N21" s="138" t="str">
        <f>IFERROR(IF(COUNT(Government!M16),(Government!M16),""),"")</f>
        <v/>
      </c>
      <c r="O21" s="138" t="str">
        <f>IFERROR(IF(COUNT(Government!N16),(Government!N16),""),"")</f>
        <v/>
      </c>
      <c r="P21" s="142" t="str">
        <f>IFERROR(IF(COUNT(Government!O16),(Government!O16),""),"")</f>
        <v/>
      </c>
      <c r="Q21" s="169" t="str">
        <f>IFERROR(IF(COUNT(Government!P16),(Government!P16),""),0)</f>
        <v/>
      </c>
      <c r="R21" s="142" t="str">
        <f>IFERROR(IF(COUNT(Government!Q16),(Government!Q16),""),"")</f>
        <v/>
      </c>
      <c r="S21" s="142" t="str">
        <f>IFERROR(IF(COUNT(Government!R16),(Government!R16),""),"")</f>
        <v/>
      </c>
      <c r="T21" s="142" t="str">
        <f>IFERROR(IF(COUNT(Government!S16),(Government!S16),""),"")</f>
        <v/>
      </c>
      <c r="U21" s="137" t="str">
        <f>+IFERROR(IF(COUNT(L21,T21),ROUND(SUM(L21,T21)/SUM('Shareholding Pattern'!$L$57,'Shareholding Pattern'!$T$57)*100,2),""),0)</f>
        <v/>
      </c>
      <c r="V21" s="135" t="str">
        <f>IFERROR(IF(COUNT(Government!U16),(Government!U16),""),"")</f>
        <v/>
      </c>
      <c r="W21" s="139" t="str">
        <f t="shared" si="6"/>
        <v/>
      </c>
      <c r="X21" s="135" t="str">
        <f>IFERROR(IF(COUNT(Government!W16),(Government!W16),""),"")</f>
        <v/>
      </c>
      <c r="Y21" s="137" t="str">
        <f t="shared" si="7"/>
        <v/>
      </c>
      <c r="Z21" s="142" t="str">
        <f>IFERROR(IF(COUNT(Government!Y16),(Government!Y16),""),"")</f>
        <v/>
      </c>
      <c r="AA21" s="40"/>
      <c r="AR21" s="69" t="s">
        <v>256</v>
      </c>
      <c r="AX21" s="69" t="s">
        <v>485</v>
      </c>
      <c r="AZ21" s="69" t="s">
        <v>486</v>
      </c>
      <c r="BF21" s="69" t="s">
        <v>487</v>
      </c>
    </row>
    <row r="22" ht="19.5" customHeight="1">
      <c r="E22" s="140" t="s">
        <v>462</v>
      </c>
      <c r="F22" s="167" t="s">
        <v>482</v>
      </c>
      <c r="H22" s="142" t="str">
        <f>IFERROR(IF(COUNT(Institutions!$AD$13),IF(Institutions!$AD$13=0,"0",Institutions!$AD$13),""),"")</f>
        <v/>
      </c>
      <c r="I22" s="142" t="str">
        <f>IFERROR(IF(COUNT(Institutions!H16),(Institutions!H16),""),"")</f>
        <v/>
      </c>
      <c r="J22" s="142" t="str">
        <f>IFERROR(IF(COUNT(Institutions!I16),(Institutions!I16),""),"")</f>
        <v/>
      </c>
      <c r="K22" s="168" t="str">
        <f>IFERROR(IF(COUNT(Institutions!J16),(Institutions!J16),""),"")</f>
        <v/>
      </c>
      <c r="L22" s="142" t="str">
        <f>IFERROR(IF(COUNT(Institutions!K16),(Institutions!K16),""),"")</f>
        <v/>
      </c>
      <c r="M22" s="137" t="str">
        <f>+IFERROR(IF(COUNT(L22),ROUND(L22/'Shareholding Pattern'!$L$57*100,2),""),0)</f>
        <v/>
      </c>
      <c r="N22" s="138" t="str">
        <f>IFERROR(IF(COUNT(Institutions!M16),(Institutions!M16),""),"")</f>
        <v/>
      </c>
      <c r="O22" s="138" t="str">
        <f>IFERROR(IF(COUNT(Institutions!N16),(Institutions!N16),""),"")</f>
        <v/>
      </c>
      <c r="P22" s="142" t="str">
        <f>IFERROR(IF(COUNT(Institutions!O16),(Institutions!O16),""),"")</f>
        <v/>
      </c>
      <c r="Q22" s="169" t="str">
        <f>IFERROR(IF(COUNT(Institutions!P16),(Institutions!P16),""),0)</f>
        <v/>
      </c>
      <c r="R22" s="142" t="str">
        <f>IFERROR(IF(COUNT(Institutions!Q16),(Institutions!Q16),""),"")</f>
        <v/>
      </c>
      <c r="S22" s="142" t="str">
        <f>IFERROR(IF(COUNT(Institutions!R16),(Institutions!R16),""),"")</f>
        <v/>
      </c>
      <c r="T22" s="142" t="str">
        <f>IFERROR(IF(COUNT(Institutions!S16),(Institutions!S16),""),"")</f>
        <v/>
      </c>
      <c r="U22" s="137" t="str">
        <f>+IFERROR(IF(COUNT(L22,T22),ROUND(SUM(L22,T22)/SUM('Shareholding Pattern'!$L$57,'Shareholding Pattern'!$T$57)*100,2),""),0)</f>
        <v/>
      </c>
      <c r="V22" s="135" t="str">
        <f>IFERROR(IF(COUNT(Institutions!U16),(Institutions!U16),""),"")</f>
        <v/>
      </c>
      <c r="W22" s="139" t="str">
        <f t="shared" si="6"/>
        <v/>
      </c>
      <c r="X22" s="135" t="str">
        <f>IFERROR(IF(COUNT(Institutions!W16),(Institutions!W16),""),"")</f>
        <v/>
      </c>
      <c r="Y22" s="137" t="str">
        <f t="shared" si="7"/>
        <v/>
      </c>
      <c r="Z22" s="142" t="str">
        <f>IFERROR(IF(COUNT(Institutions!Y16),(Institutions!Y16),""),"")</f>
        <v/>
      </c>
      <c r="AA22" s="40"/>
      <c r="AR22" s="69" t="s">
        <v>258</v>
      </c>
      <c r="AX22" s="69" t="s">
        <v>488</v>
      </c>
      <c r="AZ22" s="69" t="s">
        <v>489</v>
      </c>
      <c r="BF22" s="69" t="s">
        <v>490</v>
      </c>
    </row>
    <row r="23" ht="19.5" customHeight="1">
      <c r="E23" s="140" t="s">
        <v>467</v>
      </c>
      <c r="F23" s="167" t="s">
        <v>491</v>
      </c>
      <c r="H23" s="142" t="str">
        <f>IFERROR(IF(COUNT(FPIPromoter!$AD$13),IF(FPIPromoter!$AD$13=0,"0",FPIPromoter!$AD$13),""),"")</f>
        <v/>
      </c>
      <c r="I23" s="142" t="str">
        <f>IFERROR(IF(COUNT(FPIPromoter!H16),(FPIPromoter!H16),""),"")</f>
        <v/>
      </c>
      <c r="J23" s="142" t="str">
        <f>IFERROR(IF(COUNT(FPIPromoter!I16),(FPIPromoter!I16),""),"")</f>
        <v/>
      </c>
      <c r="K23" s="168" t="str">
        <f>IFERROR(IF(COUNT(FPIPromoter!J16),(FPIPromoter!J16),""),"")</f>
        <v/>
      </c>
      <c r="L23" s="142" t="str">
        <f>IFERROR(IF(COUNT(FPIPromoter!K16),(FPIPromoter!K16),""),"")</f>
        <v/>
      </c>
      <c r="M23" s="137" t="str">
        <f>+IFERROR(IF(COUNT(L23),ROUND(L23/'Shareholding Pattern'!$L$57*100,2),""),0)</f>
        <v/>
      </c>
      <c r="N23" s="138" t="str">
        <f>IFERROR(IF(COUNT(FPIPromoter!M16),(FPIPromoter!M16),""),"")</f>
        <v/>
      </c>
      <c r="O23" s="138" t="str">
        <f>IFERROR(IF(COUNT(FPIPromoter!N16),(FPIPromoter!N16),""),"")</f>
        <v/>
      </c>
      <c r="P23" s="142" t="str">
        <f>IFERROR(IF(COUNT(FPIPromoter!O16),(FPIPromoter!O16),""),"")</f>
        <v/>
      </c>
      <c r="Q23" s="169" t="str">
        <f>IFERROR(IF(COUNT(FPIPromoter!P16),(FPIPromoter!P16),""),0)</f>
        <v/>
      </c>
      <c r="R23" s="142" t="str">
        <f>IFERROR(IF(COUNT(FPIPromoter!Q16),(FPIPromoter!Q16),""),"")</f>
        <v/>
      </c>
      <c r="S23" s="142" t="str">
        <f>IFERROR(IF(COUNT(FPIPromoter!R16),(FPIPromoter!R16),""),"")</f>
        <v/>
      </c>
      <c r="T23" s="142" t="str">
        <f>IFERROR(IF(COUNT(FPIPromoter!S16),(FPIPromoter!S16),""),"")</f>
        <v/>
      </c>
      <c r="U23" s="137" t="str">
        <f>+IFERROR(IF(COUNT(L23,T23),ROUND(SUM(L23,T23)/SUM('Shareholding Pattern'!$L$57,'Shareholding Pattern'!$T$57)*100,2),""),0)</f>
        <v/>
      </c>
      <c r="V23" s="135" t="str">
        <f>IFERROR(IF(COUNT(FPIPromoter!U16),(FPIPromoter!U16),""),"")</f>
        <v/>
      </c>
      <c r="W23" s="139" t="str">
        <f t="shared" si="6"/>
        <v/>
      </c>
      <c r="X23" s="135" t="str">
        <f>IFERROR(IF(COUNT(FPIPromoter!W16),(FPIPromoter!W16),""),"")</f>
        <v/>
      </c>
      <c r="Y23" s="137" t="str">
        <f t="shared" si="7"/>
        <v/>
      </c>
      <c r="Z23" s="142" t="str">
        <f>IFERROR(IF(COUNT(FPIPromoter!Y16),(FPIPromoter!Y16),""),"")</f>
        <v/>
      </c>
      <c r="AA23" s="40"/>
      <c r="AR23" s="69" t="s">
        <v>260</v>
      </c>
      <c r="AX23" s="69" t="s">
        <v>492</v>
      </c>
      <c r="AZ23" s="69" t="s">
        <v>493</v>
      </c>
      <c r="BF23" s="69" t="s">
        <v>494</v>
      </c>
    </row>
    <row r="24" ht="19.5" customHeight="1">
      <c r="E24" s="170" t="s">
        <v>495</v>
      </c>
      <c r="F24" s="171" t="s">
        <v>468</v>
      </c>
      <c r="H24" s="172" t="str">
        <f>IFERROR(IF(COUNT(OtherForeign!$AG$13),IF(OtherForeign!$AG$13=0,"0",OtherForeign!$AG$13),""),"")</f>
        <v/>
      </c>
      <c r="I24" s="172" t="str">
        <f>IFERROR(IF(COUNT(OtherForeign!J16),(OtherForeign!J16),""),"")</f>
        <v/>
      </c>
      <c r="J24" s="172" t="str">
        <f>IFERROR(IF(COUNT(OtherForeign!K16),(OtherForeign!K16),""),"")</f>
        <v/>
      </c>
      <c r="K24" s="173" t="str">
        <f>IFERROR(IF(COUNT(OtherForeign!L16),(OtherForeign!L16),""),"")</f>
        <v/>
      </c>
      <c r="L24" s="172" t="str">
        <f>IFERROR(IF(COUNT(OtherForeign!M16),(OtherForeign!M16),""),"")</f>
        <v/>
      </c>
      <c r="M24" s="148" t="str">
        <f>+IFERROR(IF(COUNT(L24),ROUND(L24/'Shareholding Pattern'!$L$57*100,2),""),0)</f>
        <v/>
      </c>
      <c r="N24" s="138" t="str">
        <f>IFERROR(IF(COUNT(OtherForeign!O16),(OtherForeign!O16),""),"")</f>
        <v/>
      </c>
      <c r="O24" s="138" t="str">
        <f>IFERROR(IF(COUNT(OtherForeign!P16),(OtherForeign!P16),""),"")</f>
        <v/>
      </c>
      <c r="P24" s="172" t="str">
        <f>IFERROR(IF(COUNT(OtherForeign!Q16),(OtherForeign!Q16),""),"")</f>
        <v/>
      </c>
      <c r="Q24" s="174" t="str">
        <f>IFERROR(IF(COUNT(OtherForeign!R16),(OtherForeign!R16),""),0)</f>
        <v/>
      </c>
      <c r="R24" s="172" t="str">
        <f>IFERROR(IF(COUNT(OtherForeign!S16),(OtherForeign!S16),""),"")</f>
        <v/>
      </c>
      <c r="S24" s="172" t="str">
        <f>IFERROR(IF(COUNT(OtherForeign!T16),(OtherForeign!T16),""),"")</f>
        <v/>
      </c>
      <c r="T24" s="172" t="str">
        <f>IFERROR(IF(COUNT(OtherForeign!U16),(OtherForeign!U16),""),"")</f>
        <v/>
      </c>
      <c r="U24" s="148" t="str">
        <f>+IFERROR(IF(COUNT(L24,T24),ROUND(SUM(L24,T24)/SUM('Shareholding Pattern'!$L$57,'Shareholding Pattern'!$T$57)*100,2),""),0)</f>
        <v/>
      </c>
      <c r="V24" s="135" t="str">
        <f>IFERROR(IF(COUNT(OtherForeign!W16),(OtherForeign!W16),""),"")</f>
        <v/>
      </c>
      <c r="W24" s="149" t="str">
        <f t="shared" si="6"/>
        <v/>
      </c>
      <c r="X24" s="135" t="str">
        <f>IFERROR(IF(COUNT(OtherForeign!Y16),(OtherForeign!Y16),""),"")</f>
        <v/>
      </c>
      <c r="Y24" s="148" t="str">
        <f t="shared" si="7"/>
        <v/>
      </c>
      <c r="Z24" s="172" t="str">
        <f>IFERROR(IF(COUNT(OtherForeign!AA16),(OtherForeign!AA16),""),"")</f>
        <v/>
      </c>
      <c r="AA24" s="40"/>
      <c r="AR24" s="69" t="s">
        <v>262</v>
      </c>
      <c r="AX24" s="69" t="s">
        <v>496</v>
      </c>
      <c r="AZ24" s="69" t="s">
        <v>497</v>
      </c>
      <c r="BF24" s="69" t="s">
        <v>498</v>
      </c>
    </row>
    <row r="25" ht="19.5" customHeight="1">
      <c r="E25" s="150" t="s">
        <v>499</v>
      </c>
      <c r="F25" s="3"/>
      <c r="G25" s="4"/>
      <c r="H25" s="175" t="str">
        <f t="shared" ref="H25:L25" si="8">+IFERROR(IF(COUNT(H20:H24),ROUND(SUM(H20:H24),0),""),"")</f>
        <v/>
      </c>
      <c r="I25" s="175" t="str">
        <f t="shared" si="8"/>
        <v/>
      </c>
      <c r="J25" s="175" t="str">
        <f t="shared" si="8"/>
        <v/>
      </c>
      <c r="K25" s="176" t="str">
        <f t="shared" si="8"/>
        <v/>
      </c>
      <c r="L25" s="175" t="str">
        <f t="shared" si="8"/>
        <v/>
      </c>
      <c r="M25" s="153" t="str">
        <f>+IFERROR(IF(COUNT(L25),ROUND(L25/'Shareholding Pattern'!$L$57*100,2),""),0)</f>
        <v/>
      </c>
      <c r="N25" s="177" t="str">
        <f t="shared" ref="N25:P25" si="9">+IFERROR(IF(COUNT(N20:N24),ROUND(SUM(N20:N24),0),""),"")</f>
        <v/>
      </c>
      <c r="O25" s="177" t="str">
        <f t="shared" si="9"/>
        <v/>
      </c>
      <c r="P25" s="175" t="str">
        <f t="shared" si="9"/>
        <v/>
      </c>
      <c r="Q25" s="85" t="str">
        <f t="shared" ref="Q25:Q26" si="13">IFERROR(IF(COUNT(P25),ROUND(P25/$P$58*100,2),""),0)</f>
        <v/>
      </c>
      <c r="R25" s="178" t="str">
        <f t="shared" ref="R25:T25" si="10">+IFERROR(IF(COUNT(R20:R24),ROUND(SUM(R20:R24),0),""),"")</f>
        <v/>
      </c>
      <c r="S25" s="178" t="str">
        <f t="shared" si="10"/>
        <v/>
      </c>
      <c r="T25" s="175" t="str">
        <f t="shared" si="10"/>
        <v/>
      </c>
      <c r="U25" s="153" t="str">
        <f>+IFERROR(IF(COUNT(L25,T25),ROUND(SUM(L25,T25)/SUM('Shareholding Pattern'!$L$57,'Shareholding Pattern'!$T$57)*100,2),""),0)</f>
        <v/>
      </c>
      <c r="V25" s="175" t="str">
        <f>+IFERROR(IF(COUNT(V20:V24),ROUND(SUM(V20:V24),0),""),"")</f>
        <v/>
      </c>
      <c r="W25" s="154" t="str">
        <f t="shared" si="6"/>
        <v/>
      </c>
      <c r="X25" s="151" t="str">
        <f>+IFERROR(IF(COUNT(X20:X24),ROUND(SUM(X20:X24),0),""),"")</f>
        <v/>
      </c>
      <c r="Y25" s="155" t="str">
        <f t="shared" si="7"/>
        <v/>
      </c>
      <c r="Z25" s="175" t="str">
        <f>+IFERROR(IF(COUNT(Z20:Z24),ROUND(SUM(Z20:Z24),0),""),"")</f>
        <v/>
      </c>
      <c r="AR25" s="69" t="s">
        <v>264</v>
      </c>
      <c r="AX25" s="69" t="s">
        <v>500</v>
      </c>
      <c r="AZ25" s="69" t="s">
        <v>501</v>
      </c>
      <c r="BF25" s="69" t="s">
        <v>502</v>
      </c>
    </row>
    <row r="26" ht="36.75" customHeight="1">
      <c r="E26" s="179" t="s">
        <v>503</v>
      </c>
      <c r="F26" s="3"/>
      <c r="G26" s="4"/>
      <c r="H26" s="175">
        <f t="shared" ref="H26:L26" si="11">+IFERROR(IF(COUNT(H18,H25),ROUND(SUM(H18,H25),0),""),"")</f>
        <v>2</v>
      </c>
      <c r="I26" s="175">
        <f t="shared" si="11"/>
        <v>4381397</v>
      </c>
      <c r="J26" s="175" t="str">
        <f t="shared" si="11"/>
        <v/>
      </c>
      <c r="K26" s="176" t="str">
        <f t="shared" si="11"/>
        <v/>
      </c>
      <c r="L26" s="175">
        <f t="shared" si="11"/>
        <v>4381397</v>
      </c>
      <c r="M26" s="153">
        <f>+IFERROR(IF(COUNT(L26),ROUND(L26/'Shareholding Pattern'!$L$57*100,2),""),0)</f>
        <v>43.81</v>
      </c>
      <c r="N26" s="177">
        <f t="shared" ref="N26:P26" si="12">+IFERROR(IF(COUNT(N18,N25),ROUND(SUM(N18,N25),0),""),"")</f>
        <v>4381397</v>
      </c>
      <c r="O26" s="177" t="str">
        <f t="shared" si="12"/>
        <v/>
      </c>
      <c r="P26" s="175">
        <f t="shared" si="12"/>
        <v>4381397</v>
      </c>
      <c r="Q26" s="85">
        <f t="shared" si="13"/>
        <v>43.81</v>
      </c>
      <c r="R26" s="178" t="str">
        <f t="shared" ref="R26:T26" si="14">+IFERROR(IF(COUNT(R18,R25),ROUND(SUM(R18,R25),0),""),"")</f>
        <v/>
      </c>
      <c r="S26" s="178" t="str">
        <f t="shared" si="14"/>
        <v/>
      </c>
      <c r="T26" s="175" t="str">
        <f t="shared" si="14"/>
        <v/>
      </c>
      <c r="U26" s="153">
        <f>+IFERROR(IF(COUNT(L26,T26),ROUND(SUM(L26,T26)/SUM('Shareholding Pattern'!$L$57,'Shareholding Pattern'!$T$57)*100,2),""),0)</f>
        <v>43.81</v>
      </c>
      <c r="V26" s="175" t="str">
        <f>+IFERROR(IF(COUNT(V18,V25),ROUND(SUM(V18,V25),0),""),"")</f>
        <v/>
      </c>
      <c r="W26" s="154" t="str">
        <f t="shared" si="6"/>
        <v/>
      </c>
      <c r="X26" s="175" t="str">
        <f>+IFERROR(IF(COUNT(X18,X25),ROUND(SUM(X18,X25),0),""),"")</f>
        <v/>
      </c>
      <c r="Y26" s="155" t="str">
        <f t="shared" si="7"/>
        <v/>
      </c>
      <c r="Z26" s="175">
        <f>+IFERROR(IF(COUNT(Z18,Z25),ROUND(SUM(Z18,Z25),0),""),"")</f>
        <v>4381397</v>
      </c>
      <c r="AR26" s="69" t="s">
        <v>266</v>
      </c>
      <c r="AX26" s="69" t="s">
        <v>504</v>
      </c>
      <c r="AZ26" s="69" t="s">
        <v>505</v>
      </c>
      <c r="BF26" s="69" t="s">
        <v>506</v>
      </c>
    </row>
    <row r="27" ht="33.0" customHeight="1">
      <c r="E27" s="180"/>
      <c r="F27" s="181" t="s">
        <v>507</v>
      </c>
      <c r="H27" s="115"/>
      <c r="I27" s="115"/>
      <c r="J27" s="115"/>
      <c r="P27" s="115"/>
      <c r="R27" s="115"/>
      <c r="S27" s="115"/>
      <c r="T27" s="115"/>
      <c r="Z27" s="115"/>
      <c r="AX27" s="69" t="s">
        <v>508</v>
      </c>
      <c r="AZ27" s="69" t="s">
        <v>509</v>
      </c>
      <c r="BF27" s="69" t="s">
        <v>510</v>
      </c>
    </row>
    <row r="28" ht="31.5" customHeight="1">
      <c r="E28" s="182" t="s">
        <v>511</v>
      </c>
      <c r="F28" s="183" t="s">
        <v>512</v>
      </c>
      <c r="G28" s="184"/>
      <c r="H28" s="185" t="s">
        <v>513</v>
      </c>
      <c r="I28" s="186"/>
      <c r="J28" s="186"/>
      <c r="K28" s="184"/>
      <c r="L28" s="184"/>
      <c r="M28" s="184"/>
      <c r="N28" s="184"/>
      <c r="O28" s="184"/>
      <c r="P28" s="186"/>
      <c r="Q28" s="184"/>
      <c r="R28" s="186"/>
      <c r="S28" s="186"/>
      <c r="T28" s="186"/>
      <c r="U28" s="184"/>
      <c r="V28" s="184"/>
      <c r="W28" s="184"/>
      <c r="X28" s="184"/>
      <c r="Y28" s="184"/>
      <c r="Z28" s="187"/>
      <c r="AX28" s="69" t="s">
        <v>514</v>
      </c>
      <c r="AZ28" s="69" t="s">
        <v>515</v>
      </c>
      <c r="BF28" s="69" t="s">
        <v>516</v>
      </c>
    </row>
    <row r="29" ht="19.5" customHeight="1">
      <c r="E29" s="188" t="s">
        <v>450</v>
      </c>
      <c r="F29" s="189" t="s">
        <v>482</v>
      </c>
      <c r="G29" s="190"/>
      <c r="H29" s="190"/>
      <c r="I29" s="190"/>
      <c r="J29" s="190"/>
      <c r="K29" s="190"/>
      <c r="L29" s="190"/>
      <c r="M29" s="190"/>
      <c r="N29" s="190"/>
      <c r="O29" s="190"/>
      <c r="P29" s="190"/>
      <c r="Q29" s="190"/>
      <c r="R29" s="190"/>
      <c r="S29" s="190"/>
      <c r="T29" s="190"/>
      <c r="U29" s="190"/>
      <c r="V29" s="190"/>
      <c r="W29" s="190"/>
      <c r="X29" s="190"/>
      <c r="Y29" s="190"/>
      <c r="Z29" s="191"/>
      <c r="AX29" s="69" t="s">
        <v>517</v>
      </c>
      <c r="AZ29" s="69" t="s">
        <v>518</v>
      </c>
      <c r="BF29" s="69" t="s">
        <v>519</v>
      </c>
    </row>
    <row r="30" ht="19.5" customHeight="1">
      <c r="E30" s="140" t="s">
        <v>452</v>
      </c>
      <c r="F30" s="192" t="s">
        <v>520</v>
      </c>
      <c r="H30" s="193"/>
      <c r="I30" s="193"/>
      <c r="J30" s="193"/>
      <c r="K30" s="194"/>
      <c r="L30" s="195" t="str">
        <f t="shared" ref="L30:L34" si="15">+IFERROR(IF(COUNT(I30:K30),ROUND(SUM(I30:K30),0),""),"")</f>
        <v/>
      </c>
      <c r="M30" s="137" t="str">
        <f>+IFERROR(IF(COUNT(L30),ROUND(L30/'Shareholding Pattern'!$L$57*100,2),""),"")</f>
        <v/>
      </c>
      <c r="N30" s="194" t="str">
        <f t="shared" ref="N30:N34" si="16">IF(I30="","",I30)</f>
        <v/>
      </c>
      <c r="O30" s="194"/>
      <c r="P30" s="142" t="str">
        <f t="shared" ref="P30:P34" si="17">+IFERROR(IF(COUNT(N30:O30),ROUND(SUM(N30:O30),0),""),"")</f>
        <v/>
      </c>
      <c r="Q30" s="169" t="str">
        <f>+IFERROR(IF(COUNT(P30),ROUND(P30/'Shareholding Pattern'!$P$58*100,2),""),"")</f>
        <v/>
      </c>
      <c r="R30" s="193"/>
      <c r="S30" s="193"/>
      <c r="T30" s="142" t="str">
        <f t="shared" ref="T30:T33" si="18">+IFERROR(IF(COUNT(R30:S30),ROUND(SUM(R30:S30),0),""),"")</f>
        <v/>
      </c>
      <c r="U30" s="137" t="str">
        <f>+IFERROR(IF(COUNT(L30,T30),ROUND(SUM(L30,T30)/SUM('Shareholding Pattern'!$L$57,'Shareholding Pattern'!$T$57)*100,2),""),"")</f>
        <v/>
      </c>
      <c r="V30" s="194"/>
      <c r="W30" s="139" t="str">
        <f t="shared" ref="W30:W41" si="19">+IFERROR(IF(COUNT(V30),ROUND(SUM(V30)/SUM(L30)*100,2),""),0)</f>
        <v/>
      </c>
      <c r="X30" s="196"/>
      <c r="Y30" s="197"/>
      <c r="Z30" s="193"/>
      <c r="AR30" s="69" t="s">
        <v>268</v>
      </c>
      <c r="AX30" s="69" t="s">
        <v>521</v>
      </c>
      <c r="AZ30" s="69" t="s">
        <v>522</v>
      </c>
      <c r="BF30" s="69" t="s">
        <v>523</v>
      </c>
    </row>
    <row r="31" ht="19.5" customHeight="1">
      <c r="E31" s="140" t="s">
        <v>457</v>
      </c>
      <c r="F31" s="167" t="s">
        <v>524</v>
      </c>
      <c r="H31" s="193"/>
      <c r="I31" s="193"/>
      <c r="J31" s="193"/>
      <c r="K31" s="194"/>
      <c r="L31" s="142" t="str">
        <f t="shared" si="15"/>
        <v/>
      </c>
      <c r="M31" s="137" t="str">
        <f>+IFERROR(IF(COUNT(L31),ROUND(L31/'Shareholding Pattern'!$L$57*100,2),""),"")</f>
        <v/>
      </c>
      <c r="N31" s="194" t="str">
        <f t="shared" si="16"/>
        <v/>
      </c>
      <c r="O31" s="194"/>
      <c r="P31" s="142" t="str">
        <f t="shared" si="17"/>
        <v/>
      </c>
      <c r="Q31" s="169" t="str">
        <f>+IFERROR(IF(COUNT(P31),ROUND(P31/'Shareholding Pattern'!$P$58*100,2),""),"")</f>
        <v/>
      </c>
      <c r="R31" s="193"/>
      <c r="S31" s="193"/>
      <c r="T31" s="142" t="str">
        <f t="shared" si="18"/>
        <v/>
      </c>
      <c r="U31" s="137" t="str">
        <f>+IFERROR(IF(COUNT(L31,T31),ROUND(SUM(L31,T31)/SUM('Shareholding Pattern'!$L$57,'Shareholding Pattern'!$T$57)*100,2),""),"")</f>
        <v/>
      </c>
      <c r="V31" s="194"/>
      <c r="W31" s="139" t="str">
        <f t="shared" si="19"/>
        <v/>
      </c>
      <c r="X31" s="119"/>
      <c r="Y31" s="120"/>
      <c r="Z31" s="193"/>
      <c r="AR31" s="69" t="s">
        <v>270</v>
      </c>
      <c r="AX31" s="69" t="s">
        <v>525</v>
      </c>
      <c r="AZ31" s="69" t="s">
        <v>526</v>
      </c>
      <c r="BF31" s="69" t="s">
        <v>527</v>
      </c>
    </row>
    <row r="32" ht="19.5" customHeight="1">
      <c r="E32" s="140" t="s">
        <v>462</v>
      </c>
      <c r="F32" s="167" t="s">
        <v>528</v>
      </c>
      <c r="H32" s="193"/>
      <c r="I32" s="193"/>
      <c r="J32" s="193"/>
      <c r="K32" s="194"/>
      <c r="L32" s="142" t="str">
        <f t="shared" si="15"/>
        <v/>
      </c>
      <c r="M32" s="137" t="str">
        <f>+IFERROR(IF(COUNT(L32),ROUND(L32/'Shareholding Pattern'!$L$57*100,2),""),"")</f>
        <v/>
      </c>
      <c r="N32" s="194" t="str">
        <f t="shared" si="16"/>
        <v/>
      </c>
      <c r="O32" s="194"/>
      <c r="P32" s="142" t="str">
        <f t="shared" si="17"/>
        <v/>
      </c>
      <c r="Q32" s="169" t="str">
        <f>+IFERROR(IF(COUNT(P32),ROUND(P32/'Shareholding Pattern'!$P$58*100,2),""),"")</f>
        <v/>
      </c>
      <c r="R32" s="193"/>
      <c r="S32" s="193"/>
      <c r="T32" s="142" t="str">
        <f t="shared" si="18"/>
        <v/>
      </c>
      <c r="U32" s="137" t="str">
        <f>+IFERROR(IF(COUNT(L32,T32),ROUND(SUM(L32,T32)/SUM('Shareholding Pattern'!$L$57,'Shareholding Pattern'!$T$57)*100,2),""),"")</f>
        <v/>
      </c>
      <c r="V32" s="194"/>
      <c r="W32" s="139" t="str">
        <f t="shared" si="19"/>
        <v/>
      </c>
      <c r="X32" s="119"/>
      <c r="Y32" s="120"/>
      <c r="Z32" s="193"/>
      <c r="AR32" s="69" t="s">
        <v>272</v>
      </c>
      <c r="AX32" s="69" t="s">
        <v>529</v>
      </c>
      <c r="AZ32" s="69" t="s">
        <v>530</v>
      </c>
      <c r="BF32" s="69" t="s">
        <v>531</v>
      </c>
    </row>
    <row r="33" ht="19.5" customHeight="1">
      <c r="E33" s="140" t="s">
        <v>467</v>
      </c>
      <c r="F33" s="167" t="s">
        <v>532</v>
      </c>
      <c r="H33" s="193"/>
      <c r="I33" s="193"/>
      <c r="J33" s="193"/>
      <c r="K33" s="194"/>
      <c r="L33" s="142" t="str">
        <f t="shared" si="15"/>
        <v/>
      </c>
      <c r="M33" s="137" t="str">
        <f>+IFERROR(IF(COUNT(L33),ROUND(L33/'Shareholding Pattern'!$L$57*100,2),""),"")</f>
        <v/>
      </c>
      <c r="N33" s="194" t="str">
        <f t="shared" si="16"/>
        <v/>
      </c>
      <c r="O33" s="194"/>
      <c r="P33" s="142" t="str">
        <f t="shared" si="17"/>
        <v/>
      </c>
      <c r="Q33" s="169" t="str">
        <f>+IFERROR(IF(COUNT(P33),ROUND(P33/'Shareholding Pattern'!$P$58*100,2),""),"")</f>
        <v/>
      </c>
      <c r="R33" s="193"/>
      <c r="S33" s="193"/>
      <c r="T33" s="142" t="str">
        <f t="shared" si="18"/>
        <v/>
      </c>
      <c r="U33" s="137" t="str">
        <f>+IFERROR(IF(COUNT(L33,T33),ROUND(SUM(L33,T33)/SUM('Shareholding Pattern'!$L$57,'Shareholding Pattern'!$T$57)*100,2),""),"")</f>
        <v/>
      </c>
      <c r="V33" s="194"/>
      <c r="W33" s="139" t="str">
        <f t="shared" si="19"/>
        <v/>
      </c>
      <c r="X33" s="119"/>
      <c r="Y33" s="120"/>
      <c r="Z33" s="193"/>
      <c r="AR33" s="69" t="s">
        <v>274</v>
      </c>
      <c r="AX33" s="69" t="s">
        <v>533</v>
      </c>
      <c r="AZ33" s="69" t="s">
        <v>534</v>
      </c>
      <c r="BF33" s="69" t="s">
        <v>535</v>
      </c>
    </row>
    <row r="34" ht="19.5" customHeight="1">
      <c r="E34" s="140" t="s">
        <v>495</v>
      </c>
      <c r="F34" s="167" t="s">
        <v>536</v>
      </c>
      <c r="H34" s="193"/>
      <c r="I34" s="193"/>
      <c r="J34" s="193"/>
      <c r="K34" s="194"/>
      <c r="L34" s="142" t="str">
        <f t="shared" si="15"/>
        <v/>
      </c>
      <c r="M34" s="137" t="str">
        <f>+IFERROR(IF(COUNT(L34),ROUND(L34/'Shareholding Pattern'!$L$57*100,2),""),"")</f>
        <v/>
      </c>
      <c r="N34" s="194" t="str">
        <f t="shared" si="16"/>
        <v/>
      </c>
      <c r="O34" s="194"/>
      <c r="P34" s="142" t="str">
        <f t="shared" si="17"/>
        <v/>
      </c>
      <c r="Q34" s="169" t="str">
        <f>+IFERROR(IF(COUNT(P34),ROUND(P34/'Shareholding Pattern'!$P$58*100,2),""),"")</f>
        <v/>
      </c>
      <c r="R34" s="193"/>
      <c r="S34" s="193"/>
      <c r="T34" s="142" t="str">
        <f>+IFERROR(IF(COUNT(R34,S34),ROUND(SUM(R34,S34),0),""),"")</f>
        <v/>
      </c>
      <c r="U34" s="137" t="str">
        <f>+IFERROR(IF(COUNT(L34,T34),ROUND(SUM(L34,T34)/SUM('Shareholding Pattern'!$L$57,'Shareholding Pattern'!$T$57)*100,2),""),"")</f>
        <v/>
      </c>
      <c r="V34" s="194"/>
      <c r="W34" s="139" t="str">
        <f t="shared" si="19"/>
        <v/>
      </c>
      <c r="X34" s="119"/>
      <c r="Y34" s="120"/>
      <c r="Z34" s="193"/>
      <c r="AR34" s="69" t="s">
        <v>276</v>
      </c>
      <c r="AX34" s="69" t="s">
        <v>537</v>
      </c>
      <c r="AZ34" s="69" t="s">
        <v>538</v>
      </c>
      <c r="BF34" s="69" t="s">
        <v>539</v>
      </c>
    </row>
    <row r="35" ht="19.5" customHeight="1">
      <c r="E35" s="140" t="s">
        <v>540</v>
      </c>
      <c r="F35" s="167" t="s">
        <v>463</v>
      </c>
      <c r="H35" s="193">
        <v>1.0</v>
      </c>
      <c r="I35" s="193">
        <v>13926.0</v>
      </c>
      <c r="J35" s="193"/>
      <c r="K35" s="194"/>
      <c r="L35" s="142">
        <v>13926.0</v>
      </c>
      <c r="M35" s="137">
        <f>+IFERROR(IF(COUNT(L35),ROUND(L35/'Shareholding Pattern'!$L$57*100,2),""),"")</f>
        <v>0.14</v>
      </c>
      <c r="N35" s="194">
        <v>13926.0</v>
      </c>
      <c r="O35" s="194"/>
      <c r="P35" s="142">
        <v>13926.0</v>
      </c>
      <c r="Q35" s="169">
        <v>0.14</v>
      </c>
      <c r="R35" s="193"/>
      <c r="S35" s="193"/>
      <c r="T35" s="142" t="str">
        <f t="shared" ref="T35:T38" si="20">+IFERROR(IF(COUNT(R35:S35),ROUND(SUM(R35:S35),0),""),"")</f>
        <v/>
      </c>
      <c r="U35" s="137">
        <f>+IFERROR(IF(COUNT(L35,T35),ROUND(SUM(L35,T35)/SUM('Shareholding Pattern'!$L$57,'Shareholding Pattern'!$T$57)*100,2),""),"")</f>
        <v>0.14</v>
      </c>
      <c r="V35" s="194"/>
      <c r="W35" s="139" t="str">
        <f t="shared" si="19"/>
        <v/>
      </c>
      <c r="X35" s="119"/>
      <c r="Y35" s="120"/>
      <c r="Z35" s="193">
        <v>13926.0</v>
      </c>
      <c r="AR35" s="69" t="s">
        <v>278</v>
      </c>
      <c r="AX35" s="69" t="s">
        <v>541</v>
      </c>
      <c r="AZ35" s="69" t="s">
        <v>542</v>
      </c>
      <c r="BF35" s="69" t="s">
        <v>543</v>
      </c>
    </row>
    <row r="36" ht="19.5" customHeight="1">
      <c r="E36" s="140" t="s">
        <v>544</v>
      </c>
      <c r="F36" s="167" t="s">
        <v>545</v>
      </c>
      <c r="H36" s="193"/>
      <c r="I36" s="193"/>
      <c r="J36" s="193"/>
      <c r="K36" s="194"/>
      <c r="L36" s="142" t="str">
        <f t="shared" ref="L36:L40" si="21">+IFERROR(IF(COUNT(I36:K36),ROUND(SUM(I36:K36),0),""),"")</f>
        <v/>
      </c>
      <c r="M36" s="137" t="str">
        <f>+IFERROR(IF(COUNT(L36),ROUND(L36/'Shareholding Pattern'!$L$57*100,2),""),"")</f>
        <v/>
      </c>
      <c r="N36" s="194" t="str">
        <f t="shared" ref="N36:N38" si="22">IF(I36="","",I36)</f>
        <v/>
      </c>
      <c r="O36" s="194"/>
      <c r="P36" s="142" t="str">
        <f t="shared" ref="P36:P38" si="23">+IFERROR(IF(COUNT(N36:O36),ROUND(SUM(N36:O36),0),""),"")</f>
        <v/>
      </c>
      <c r="Q36" s="169" t="str">
        <f>+IFERROR(IF(COUNT(P36),ROUND(P36/'Shareholding Pattern'!$P$58*100,2),""),"")</f>
        <v/>
      </c>
      <c r="R36" s="193"/>
      <c r="S36" s="193"/>
      <c r="T36" s="142" t="str">
        <f t="shared" si="20"/>
        <v/>
      </c>
      <c r="U36" s="137" t="str">
        <f>+IFERROR(IF(COUNT(L36,T36),ROUND(SUM(L36,T36)/SUM('Shareholding Pattern'!$L$57,'Shareholding Pattern'!$T$57)*100,2),""),"")</f>
        <v/>
      </c>
      <c r="V36" s="194"/>
      <c r="W36" s="139" t="str">
        <f t="shared" si="19"/>
        <v/>
      </c>
      <c r="X36" s="119"/>
      <c r="Y36" s="120"/>
      <c r="Z36" s="193"/>
      <c r="AR36" s="69" t="s">
        <v>280</v>
      </c>
      <c r="AX36" s="69" t="s">
        <v>546</v>
      </c>
      <c r="AZ36" s="69" t="s">
        <v>547</v>
      </c>
      <c r="BF36" s="69" t="s">
        <v>548</v>
      </c>
    </row>
    <row r="37" ht="19.5" customHeight="1">
      <c r="E37" s="140" t="s">
        <v>549</v>
      </c>
      <c r="F37" s="167" t="s">
        <v>550</v>
      </c>
      <c r="H37" s="193"/>
      <c r="I37" s="193"/>
      <c r="J37" s="193"/>
      <c r="K37" s="194"/>
      <c r="L37" s="142" t="str">
        <f t="shared" si="21"/>
        <v/>
      </c>
      <c r="M37" s="137" t="str">
        <f>+IFERROR(IF(COUNT(L37),ROUND(L37/'Shareholding Pattern'!$L$57*100,2),""),"")</f>
        <v/>
      </c>
      <c r="N37" s="194" t="str">
        <f t="shared" si="22"/>
        <v/>
      </c>
      <c r="O37" s="194"/>
      <c r="P37" s="142" t="str">
        <f t="shared" si="23"/>
        <v/>
      </c>
      <c r="Q37" s="169" t="str">
        <f>+IFERROR(IF(COUNT(P37),ROUND(P37/'Shareholding Pattern'!$P$58*100,2),""),"")</f>
        <v/>
      </c>
      <c r="R37" s="193"/>
      <c r="S37" s="193"/>
      <c r="T37" s="142" t="str">
        <f t="shared" si="20"/>
        <v/>
      </c>
      <c r="U37" s="137" t="str">
        <f>+IFERROR(IF(COUNT(L37,T37),ROUND(SUM(L37,T37)/SUM('Shareholding Pattern'!$L$57,'Shareholding Pattern'!$T$57)*100,2),""),"")</f>
        <v/>
      </c>
      <c r="V37" s="194"/>
      <c r="W37" s="139" t="str">
        <f t="shared" si="19"/>
        <v/>
      </c>
      <c r="X37" s="119"/>
      <c r="Y37" s="120"/>
      <c r="Z37" s="193"/>
      <c r="AR37" s="69" t="s">
        <v>282</v>
      </c>
      <c r="AX37" s="69" t="s">
        <v>551</v>
      </c>
      <c r="AZ37" s="69" t="s">
        <v>552</v>
      </c>
      <c r="BF37" s="69" t="s">
        <v>553</v>
      </c>
    </row>
    <row r="38" ht="19.5" customHeight="1">
      <c r="E38" s="170" t="s">
        <v>554</v>
      </c>
      <c r="F38" s="171" t="s">
        <v>468</v>
      </c>
      <c r="H38" s="193"/>
      <c r="I38" s="193"/>
      <c r="J38" s="193"/>
      <c r="K38" s="194"/>
      <c r="L38" s="172" t="str">
        <f t="shared" si="21"/>
        <v/>
      </c>
      <c r="M38" s="148" t="str">
        <f>+IFERROR(IF(COUNT(L38),ROUND(L38/'Shareholding Pattern'!$L$57*100,2),""),"")</f>
        <v/>
      </c>
      <c r="N38" s="194" t="str">
        <f t="shared" si="22"/>
        <v/>
      </c>
      <c r="O38" s="194"/>
      <c r="P38" s="172" t="str">
        <f t="shared" si="23"/>
        <v/>
      </c>
      <c r="Q38" s="174" t="str">
        <f>+IFERROR(IF(COUNT(P38),ROUND(P38/'Shareholding Pattern'!$P$58*100,2),""),"")</f>
        <v/>
      </c>
      <c r="R38" s="193"/>
      <c r="S38" s="193"/>
      <c r="T38" s="172" t="str">
        <f t="shared" si="20"/>
        <v/>
      </c>
      <c r="U38" s="148" t="str">
        <f>+IFERROR(IF(COUNT(L38,T38),ROUND(SUM(L38,T38)/SUM('Shareholding Pattern'!$L$57,'Shareholding Pattern'!$T$57)*100,2),""),"")</f>
        <v/>
      </c>
      <c r="V38" s="194"/>
      <c r="W38" s="139" t="str">
        <f t="shared" si="19"/>
        <v/>
      </c>
      <c r="X38" s="119"/>
      <c r="Y38" s="120"/>
      <c r="Z38" s="193"/>
      <c r="AR38" s="69" t="s">
        <v>284</v>
      </c>
      <c r="AX38" s="69" t="s">
        <v>555</v>
      </c>
      <c r="AZ38" s="69" t="s">
        <v>556</v>
      </c>
      <c r="BF38" s="69" t="s">
        <v>557</v>
      </c>
    </row>
    <row r="39" ht="19.5" customHeight="1">
      <c r="E39" s="150" t="s">
        <v>558</v>
      </c>
      <c r="F39" s="3"/>
      <c r="G39" s="4"/>
      <c r="H39" s="151">
        <f t="shared" ref="H39:K39" si="24">+IFERROR(IF(COUNT(H30:H38),ROUND(SUM(H30:H38),0),""),"")</f>
        <v>1</v>
      </c>
      <c r="I39" s="151">
        <f t="shared" si="24"/>
        <v>13926</v>
      </c>
      <c r="J39" s="151" t="str">
        <f t="shared" si="24"/>
        <v/>
      </c>
      <c r="K39" s="151" t="str">
        <f t="shared" si="24"/>
        <v/>
      </c>
      <c r="L39" s="151">
        <f t="shared" si="21"/>
        <v>13926</v>
      </c>
      <c r="M39" s="153">
        <f>+IFERROR(IF(COUNT(L39),ROUND(L39/'Shareholding Pattern'!$L$57*100,2),""),"")</f>
        <v>0.14</v>
      </c>
      <c r="N39" s="153">
        <f t="shared" ref="N39:P39" si="25">+IFERROR(IF(COUNT(N30:N38),ROUND(SUM(N30:N38),0),""),"")</f>
        <v>13926</v>
      </c>
      <c r="O39" s="153" t="str">
        <f t="shared" si="25"/>
        <v/>
      </c>
      <c r="P39" s="151">
        <f t="shared" si="25"/>
        <v>13926</v>
      </c>
      <c r="Q39" s="85">
        <f>+IFERROR(IF(COUNT(P39),ROUND(P39/'Shareholding Pattern'!$P$58*100,2),""),"")</f>
        <v>0.14</v>
      </c>
      <c r="R39" s="151" t="str">
        <f t="shared" ref="R39:T39" si="26">+IFERROR(IF(COUNT(R30:R38),ROUND(SUM(R30:R38),0),""),"")</f>
        <v/>
      </c>
      <c r="S39" s="151" t="str">
        <f t="shared" si="26"/>
        <v/>
      </c>
      <c r="T39" s="151" t="str">
        <f t="shared" si="26"/>
        <v/>
      </c>
      <c r="U39" s="153">
        <f>+IFERROR(IF(COUNT(L39,T39),ROUND(SUM(L39,T39)/SUM('Shareholding Pattern'!$L$57,'Shareholding Pattern'!$T$57)*100,2),""),"")</f>
        <v>0.14</v>
      </c>
      <c r="V39" s="151" t="str">
        <f>+IFERROR(IF(COUNT(V30:V38),ROUND(SUM(V30:V38),0),""),"")</f>
        <v/>
      </c>
      <c r="W39" s="198" t="str">
        <f t="shared" si="19"/>
        <v/>
      </c>
      <c r="X39" s="119"/>
      <c r="Y39" s="120"/>
      <c r="Z39" s="151">
        <f>+IFERROR(IF(COUNT(Z30:Z38),ROUND(SUM(Z30:Z38),0),""),"")</f>
        <v>13926</v>
      </c>
      <c r="AR39" s="69" t="s">
        <v>286</v>
      </c>
      <c r="AX39" s="69" t="s">
        <v>559</v>
      </c>
      <c r="AZ39" s="69" t="s">
        <v>560</v>
      </c>
      <c r="BF39" s="69" t="s">
        <v>561</v>
      </c>
    </row>
    <row r="40" ht="37.5" customHeight="1">
      <c r="E40" s="199" t="s">
        <v>562</v>
      </c>
      <c r="F40" s="200" t="s">
        <v>563</v>
      </c>
      <c r="G40" s="201"/>
      <c r="H40" s="193"/>
      <c r="I40" s="193"/>
      <c r="J40" s="193"/>
      <c r="K40" s="193"/>
      <c r="L40" s="202" t="str">
        <f t="shared" si="21"/>
        <v/>
      </c>
      <c r="M40" s="203" t="str">
        <f>+IFERROR(IF(COUNT(L40),ROUND(L40/'Shareholding Pattern'!$L$57*100,2),""),"")</f>
        <v/>
      </c>
      <c r="N40" s="193" t="str">
        <f>IF(I40="","",I40)</f>
        <v/>
      </c>
      <c r="O40" s="193"/>
      <c r="P40" s="204" t="str">
        <f>+IFERROR(IF(COUNT(N40:O40),ROUND(SUM(N40:O40),0),""),"")</f>
        <v/>
      </c>
      <c r="Q40" s="205" t="str">
        <f>+IFERROR(IF(COUNT(P40),ROUND(P40/'Shareholding Pattern'!$P$58*100,2),""),"")</f>
        <v/>
      </c>
      <c r="R40" s="193"/>
      <c r="S40" s="193"/>
      <c r="T40" s="204" t="str">
        <f>+IFERROR(IF(COUNT(R40:S40),ROUND(SUM(R40:S40),0),""),"")</f>
        <v/>
      </c>
      <c r="U40" s="203" t="str">
        <f>+IFERROR(IF(COUNT(L40,T40),ROUND(SUM(L40,T40)/SUM('Shareholding Pattern'!$L$57,'Shareholding Pattern'!$T$57)*100,2),""),"")</f>
        <v/>
      </c>
      <c r="V40" s="193"/>
      <c r="W40" s="206" t="str">
        <f t="shared" si="19"/>
        <v/>
      </c>
      <c r="X40" s="119"/>
      <c r="Y40" s="120"/>
      <c r="Z40" s="193"/>
      <c r="AR40" s="69" t="s">
        <v>288</v>
      </c>
      <c r="AX40" s="69" t="s">
        <v>564</v>
      </c>
      <c r="AZ40" s="69" t="s">
        <v>565</v>
      </c>
      <c r="BF40" s="69" t="s">
        <v>566</v>
      </c>
    </row>
    <row r="41" ht="19.5" customHeight="1">
      <c r="E41" s="150" t="s">
        <v>567</v>
      </c>
      <c r="F41" s="3"/>
      <c r="G41" s="4"/>
      <c r="H41" s="151" t="str">
        <f t="shared" ref="H41:L41" si="27">+IF(COUNT(H40),SUM(H40),"")</f>
        <v/>
      </c>
      <c r="I41" s="151" t="str">
        <f t="shared" si="27"/>
        <v/>
      </c>
      <c r="J41" s="151" t="str">
        <f t="shared" si="27"/>
        <v/>
      </c>
      <c r="K41" s="152" t="str">
        <f t="shared" si="27"/>
        <v/>
      </c>
      <c r="L41" s="151" t="str">
        <f t="shared" si="27"/>
        <v/>
      </c>
      <c r="M41" s="153" t="str">
        <f>+IFERROR(IF(COUNT(L41),ROUND(L41/'Shareholding Pattern'!$L$57*100,2),""),"")</f>
        <v/>
      </c>
      <c r="N41" s="87" t="str">
        <f t="shared" ref="N41:P41" si="28">+IF(COUNT(N40),SUM(N40),"")</f>
        <v/>
      </c>
      <c r="O41" s="87" t="str">
        <f t="shared" si="28"/>
        <v/>
      </c>
      <c r="P41" s="151" t="str">
        <f t="shared" si="28"/>
        <v/>
      </c>
      <c r="Q41" s="198" t="str">
        <f>+IFERROR(IF(COUNT(P41),ROUND(P41/'Shareholding Pattern'!$P$58*100,2),""),"")</f>
        <v/>
      </c>
      <c r="R41" s="151" t="str">
        <f t="shared" ref="R41:T41" si="29">+IF(COUNT(R40),SUM(R40),"")</f>
        <v/>
      </c>
      <c r="S41" s="151" t="str">
        <f t="shared" si="29"/>
        <v/>
      </c>
      <c r="T41" s="151" t="str">
        <f t="shared" si="29"/>
        <v/>
      </c>
      <c r="U41" s="153" t="str">
        <f>+IFERROR(IF(COUNT(L41,T41),ROUND(SUM(L41,T41)/SUM('Shareholding Pattern'!$L$57,'Shareholding Pattern'!$T$57)*100,2),""),"")</f>
        <v/>
      </c>
      <c r="V41" s="151" t="str">
        <f>+IF(COUNT(V40),SUM(V40),"")</f>
        <v/>
      </c>
      <c r="W41" s="198" t="str">
        <f t="shared" si="19"/>
        <v/>
      </c>
      <c r="X41" s="119"/>
      <c r="Y41" s="120"/>
      <c r="Z41" s="151" t="str">
        <f>+IF(COUNT(Z40),SUM(Z40),"")</f>
        <v/>
      </c>
      <c r="AR41" s="69" t="s">
        <v>290</v>
      </c>
    </row>
    <row r="42" ht="19.5" customHeight="1">
      <c r="E42" s="156" t="s">
        <v>568</v>
      </c>
      <c r="F42" s="207" t="s">
        <v>569</v>
      </c>
      <c r="G42" s="208"/>
      <c r="H42" s="209"/>
      <c r="I42" s="209"/>
      <c r="J42" s="209"/>
      <c r="K42" s="208"/>
      <c r="L42" s="208"/>
      <c r="M42" s="210"/>
      <c r="N42" s="210"/>
      <c r="O42" s="210"/>
      <c r="P42" s="209"/>
      <c r="Q42" s="210"/>
      <c r="R42" s="209"/>
      <c r="S42" s="209"/>
      <c r="T42" s="209"/>
      <c r="U42" s="208"/>
      <c r="V42" s="210"/>
      <c r="W42" s="211"/>
      <c r="X42" s="119"/>
      <c r="Y42" s="120"/>
      <c r="Z42" s="212"/>
    </row>
    <row r="43" ht="51.75" customHeight="1">
      <c r="E43" s="213" t="s">
        <v>570</v>
      </c>
      <c r="F43" s="162" t="s">
        <v>571</v>
      </c>
      <c r="H43" s="193">
        <v>5453.0</v>
      </c>
      <c r="I43" s="193">
        <v>2323327.0</v>
      </c>
      <c r="J43" s="193"/>
      <c r="K43" s="193"/>
      <c r="L43" s="214">
        <v>2323327.0</v>
      </c>
      <c r="M43" s="137">
        <f>+IFERROR(IF(COUNT(L43),ROUND(L43/'Shareholding Pattern'!$L$57*100,2),""),"")</f>
        <v>23.23</v>
      </c>
      <c r="N43" s="193">
        <v>2323327.0</v>
      </c>
      <c r="O43" s="193"/>
      <c r="P43" s="214">
        <v>2323327.0</v>
      </c>
      <c r="Q43" s="139">
        <v>23.23</v>
      </c>
      <c r="R43" s="193"/>
      <c r="S43" s="193"/>
      <c r="T43" s="214" t="str">
        <f t="shared" ref="T43:T50" si="30">+IFERROR(IF(COUNT(R43:S43),ROUND(SUM(R43:S43),0),""),"")</f>
        <v/>
      </c>
      <c r="U43" s="137">
        <f>+IFERROR(IF(COUNT(L43,T43),ROUND(SUM(L43,T43)/SUM('Shareholding Pattern'!$L$57,'Shareholding Pattern'!$T$57)*100,2),""),"")</f>
        <v>23.23</v>
      </c>
      <c r="V43" s="193"/>
      <c r="W43" s="139" t="str">
        <f t="shared" ref="W43:W50" si="31">+IFERROR(IF(COUNT(V43),ROUND(SUM(V43)/SUM(L43)*100,2),""),0)</f>
        <v/>
      </c>
      <c r="X43" s="119"/>
      <c r="Y43" s="120"/>
      <c r="Z43" s="193">
        <v>1951820.0</v>
      </c>
      <c r="AR43" s="69" t="s">
        <v>292</v>
      </c>
    </row>
    <row r="44" ht="43.5" customHeight="1">
      <c r="E44" s="213" t="s">
        <v>572</v>
      </c>
      <c r="F44" s="215" t="s">
        <v>573</v>
      </c>
      <c r="H44" s="193">
        <v>15.0</v>
      </c>
      <c r="I44" s="193">
        <v>3012373.0</v>
      </c>
      <c r="J44" s="193"/>
      <c r="K44" s="193"/>
      <c r="L44" s="214">
        <v>3012373.0</v>
      </c>
      <c r="M44" s="137">
        <f>+IFERROR(IF(COUNT(L44),ROUND(L44/'Shareholding Pattern'!$L$57*100,2),""),"")</f>
        <v>30.12</v>
      </c>
      <c r="N44" s="193">
        <v>3012373.0</v>
      </c>
      <c r="O44" s="193"/>
      <c r="P44" s="214">
        <v>3012373.0</v>
      </c>
      <c r="Q44" s="139">
        <v>30.12</v>
      </c>
      <c r="R44" s="193"/>
      <c r="S44" s="193"/>
      <c r="T44" s="214" t="str">
        <f t="shared" si="30"/>
        <v/>
      </c>
      <c r="U44" s="137">
        <f>+IFERROR(IF(COUNT(L44,T44),ROUND(SUM(L44,T44)/SUM('Shareholding Pattern'!$L$57,'Shareholding Pattern'!$T$57)*100,2),""),"")</f>
        <v>30.12</v>
      </c>
      <c r="V44" s="193"/>
      <c r="W44" s="139" t="str">
        <f t="shared" si="31"/>
        <v/>
      </c>
      <c r="X44" s="119"/>
      <c r="Y44" s="120"/>
      <c r="Z44" s="193">
        <v>989360.0</v>
      </c>
      <c r="AR44" s="69" t="s">
        <v>294</v>
      </c>
    </row>
    <row r="45" ht="19.5" customHeight="1">
      <c r="E45" s="213" t="s">
        <v>457</v>
      </c>
      <c r="F45" s="167" t="s">
        <v>574</v>
      </c>
      <c r="H45" s="193"/>
      <c r="I45" s="193"/>
      <c r="J45" s="193"/>
      <c r="K45" s="193"/>
      <c r="L45" s="214" t="str">
        <f t="shared" ref="L45:L47" si="32">+IFERROR(IF(COUNT(I45:K45),ROUND(SUM(I45:K45),0),""),"")</f>
        <v/>
      </c>
      <c r="M45" s="137" t="str">
        <f>+IFERROR(IF(COUNT(L45),ROUND(L45/'Shareholding Pattern'!$L$57*100,2),""),"")</f>
        <v/>
      </c>
      <c r="N45" s="193"/>
      <c r="O45" s="193"/>
      <c r="P45" s="214" t="str">
        <f t="shared" ref="P45:P47" si="33">+IFERROR(IF(COUNT(N45:O45),ROUND(SUM(N45:O45),0),""),"")</f>
        <v/>
      </c>
      <c r="Q45" s="139" t="str">
        <f>+IFERROR(IF(COUNT(P45),ROUND(P45/'Shareholding Pattern'!$P$58*100,2),""),"")</f>
        <v/>
      </c>
      <c r="R45" s="193"/>
      <c r="S45" s="193"/>
      <c r="T45" s="214" t="str">
        <f t="shared" si="30"/>
        <v/>
      </c>
      <c r="U45" s="137" t="str">
        <f>+IFERROR(IF(COUNT(L45,T45),ROUND(SUM(L45,T45)/SUM('Shareholding Pattern'!$L$57,'Shareholding Pattern'!$T$57)*100,2),""),"")</f>
        <v/>
      </c>
      <c r="V45" s="193"/>
      <c r="W45" s="139" t="str">
        <f t="shared" si="31"/>
        <v/>
      </c>
      <c r="X45" s="119"/>
      <c r="Y45" s="120"/>
      <c r="Z45" s="193"/>
      <c r="AR45" s="69" t="s">
        <v>296</v>
      </c>
    </row>
    <row r="46" ht="19.5" customHeight="1">
      <c r="E46" s="213" t="s">
        <v>462</v>
      </c>
      <c r="F46" s="167" t="s">
        <v>575</v>
      </c>
      <c r="H46" s="193"/>
      <c r="I46" s="193"/>
      <c r="J46" s="193"/>
      <c r="K46" s="193"/>
      <c r="L46" s="214" t="str">
        <f t="shared" si="32"/>
        <v/>
      </c>
      <c r="M46" s="137" t="str">
        <f>+IFERROR(IF(COUNT(L46),ROUND(L46/'Shareholding Pattern'!$L$57*100,2),""),"")</f>
        <v/>
      </c>
      <c r="N46" s="193"/>
      <c r="O46" s="193"/>
      <c r="P46" s="214" t="str">
        <f t="shared" si="33"/>
        <v/>
      </c>
      <c r="Q46" s="216" t="str">
        <f>+IFERROR(IF(COUNT(P46),ROUND(P46/'Shareholding Pattern'!$P$58*100,2),""),"")</f>
        <v/>
      </c>
      <c r="R46" s="193"/>
      <c r="S46" s="193"/>
      <c r="T46" s="214" t="str">
        <f t="shared" si="30"/>
        <v/>
      </c>
      <c r="U46" s="137" t="str">
        <f>+IFERROR(IF(COUNT(L46,T46),ROUND(SUM(L46,T46)/SUM('Shareholding Pattern'!$L$57,'Shareholding Pattern'!$T$57)*100,2),""),"")</f>
        <v/>
      </c>
      <c r="V46" s="193"/>
      <c r="W46" s="139" t="str">
        <f t="shared" si="31"/>
        <v/>
      </c>
      <c r="X46" s="119"/>
      <c r="Y46" s="120"/>
      <c r="Z46" s="193"/>
      <c r="AR46" s="69" t="s">
        <v>298</v>
      </c>
    </row>
    <row r="47" ht="39.0" customHeight="1">
      <c r="E47" s="213" t="s">
        <v>467</v>
      </c>
      <c r="F47" s="217" t="s">
        <v>576</v>
      </c>
      <c r="H47" s="193"/>
      <c r="I47" s="193"/>
      <c r="J47" s="193"/>
      <c r="K47" s="193"/>
      <c r="L47" s="214" t="str">
        <f t="shared" si="32"/>
        <v/>
      </c>
      <c r="M47" s="137" t="str">
        <f>+IFERROR(IF(COUNT(L47),ROUND(L47/'Shareholding Pattern'!$L$57*100,2),""),"")</f>
        <v/>
      </c>
      <c r="N47" s="193"/>
      <c r="O47" s="193"/>
      <c r="P47" s="214" t="str">
        <f t="shared" si="33"/>
        <v/>
      </c>
      <c r="Q47" s="216" t="str">
        <f>+IFERROR(IF(COUNT(P47),ROUND(P47/'Shareholding Pattern'!$P$58*100,2),""),"")</f>
        <v/>
      </c>
      <c r="R47" s="193"/>
      <c r="S47" s="193"/>
      <c r="T47" s="214" t="str">
        <f t="shared" si="30"/>
        <v/>
      </c>
      <c r="U47" s="137" t="str">
        <f>+IFERROR(IF(COUNT(L47,T47),ROUND(SUM(L47,T47)/SUM('Shareholding Pattern'!$L$57,'Shareholding Pattern'!$T$57)*100,2),""),"")</f>
        <v/>
      </c>
      <c r="V47" s="193"/>
      <c r="W47" s="139" t="str">
        <f t="shared" si="31"/>
        <v/>
      </c>
      <c r="X47" s="119"/>
      <c r="Y47" s="120"/>
      <c r="Z47" s="193"/>
      <c r="AR47" s="69" t="s">
        <v>300</v>
      </c>
    </row>
    <row r="48" ht="19.5" customHeight="1">
      <c r="E48" s="218" t="s">
        <v>495</v>
      </c>
      <c r="F48" s="171" t="s">
        <v>468</v>
      </c>
      <c r="H48" s="193">
        <v>172.0</v>
      </c>
      <c r="I48" s="193">
        <v>268977.0</v>
      </c>
      <c r="J48" s="193"/>
      <c r="K48" s="193"/>
      <c r="L48" s="219">
        <v>268977.0</v>
      </c>
      <c r="M48" s="148">
        <f>+IFERROR(IF(COUNT(L48),ROUND(L48/'Shareholding Pattern'!$L$57*100,2),""),"")</f>
        <v>2.69</v>
      </c>
      <c r="N48" s="193">
        <v>268977.0</v>
      </c>
      <c r="O48" s="193"/>
      <c r="P48" s="219">
        <v>268977.0</v>
      </c>
      <c r="Q48" s="149">
        <v>2.69</v>
      </c>
      <c r="R48" s="193"/>
      <c r="S48" s="193"/>
      <c r="T48" s="219" t="str">
        <f t="shared" si="30"/>
        <v/>
      </c>
      <c r="U48" s="148">
        <f>+IFERROR(IF(COUNT(L48,T48),ROUND(SUM(L48,T48)/SUM('Shareholding Pattern'!$L$57,'Shareholding Pattern'!$T$57)*100,2),""),"")</f>
        <v>2.69</v>
      </c>
      <c r="V48" s="193"/>
      <c r="W48" s="149" t="str">
        <f t="shared" si="31"/>
        <v/>
      </c>
      <c r="X48" s="119"/>
      <c r="Y48" s="120"/>
      <c r="Z48" s="193">
        <v>236327.0</v>
      </c>
      <c r="AR48" s="69" t="s">
        <v>302</v>
      </c>
    </row>
    <row r="49" ht="19.5" customHeight="1">
      <c r="E49" s="150" t="s">
        <v>577</v>
      </c>
      <c r="F49" s="3"/>
      <c r="G49" s="4"/>
      <c r="H49" s="151">
        <f t="shared" ref="H49:K49" si="34">+IFERROR(IF(COUNT(H43:H48),ROUND(SUM(H43:H48),0),""),"")</f>
        <v>5640</v>
      </c>
      <c r="I49" s="151">
        <f t="shared" si="34"/>
        <v>5604677</v>
      </c>
      <c r="J49" s="151" t="str">
        <f t="shared" si="34"/>
        <v/>
      </c>
      <c r="K49" s="152" t="str">
        <f t="shared" si="34"/>
        <v/>
      </c>
      <c r="L49" s="220">
        <f t="shared" ref="L49:L50" si="38">+IFERROR(IF(COUNT(I49:K49),ROUND(SUM(I49:K49),0),""),"")</f>
        <v>5604677</v>
      </c>
      <c r="M49" s="153">
        <f>+IFERROR(IF(COUNT(L49),ROUND(L49/'Shareholding Pattern'!$L$57*100,2),""),"")</f>
        <v>56.05</v>
      </c>
      <c r="N49" s="87">
        <f t="shared" ref="N49:O49" si="35">+IFERROR(IF(COUNT(N43:N48),ROUND(SUM(N43:N48),0),""),"")</f>
        <v>5604677</v>
      </c>
      <c r="O49" s="87" t="str">
        <f t="shared" si="35"/>
        <v/>
      </c>
      <c r="P49" s="220">
        <f>+IFERROR(IF(COUNT(N49:O49),ROUND(SUM(N49:O49),0),""),"")</f>
        <v>5604677</v>
      </c>
      <c r="Q49" s="221">
        <f>+IFERROR(IF(COUNT(P49),ROUND(P49/'Shareholding Pattern'!$P$58*100,2),""),"")</f>
        <v>56.05</v>
      </c>
      <c r="R49" s="151" t="str">
        <f t="shared" ref="R49:S49" si="36">+IFERROR(IF(COUNT(R43:R48),ROUND(SUM(R43:R48),0),""),"")</f>
        <v/>
      </c>
      <c r="S49" s="151" t="str">
        <f t="shared" si="36"/>
        <v/>
      </c>
      <c r="T49" s="220" t="str">
        <f t="shared" si="30"/>
        <v/>
      </c>
      <c r="U49" s="153">
        <f>+IFERROR(IF(COUNT(L49,T49),ROUND(SUM(L49,T49)/SUM('Shareholding Pattern'!$L$57,'Shareholding Pattern'!$T$57)*100,2),""),"")</f>
        <v>56.05</v>
      </c>
      <c r="V49" s="87" t="str">
        <f>+IFERROR(IF(COUNT(V43:V48),ROUND(SUM(V43:V48),0),""),"")</f>
        <v/>
      </c>
      <c r="W49" s="154" t="str">
        <f t="shared" si="31"/>
        <v/>
      </c>
      <c r="X49" s="119"/>
      <c r="Y49" s="120"/>
      <c r="Z49" s="151">
        <f>+IFERROR(IF(COUNT(Z43:Z48),ROUND(SUM(Z43:Z48),0),""),"")</f>
        <v>3177507</v>
      </c>
      <c r="AR49" s="69" t="s">
        <v>304</v>
      </c>
    </row>
    <row r="50" ht="19.5" customHeight="1">
      <c r="E50" s="179" t="s">
        <v>578</v>
      </c>
      <c r="F50" s="3"/>
      <c r="G50" s="4"/>
      <c r="H50" s="151">
        <f t="shared" ref="H50:K50" si="37">+IFERROR(IF(COUNT(H39,H41,H49),ROUND(SUM(H39,H41,H49),0),""),"")</f>
        <v>5641</v>
      </c>
      <c r="I50" s="151">
        <f t="shared" si="37"/>
        <v>5618603</v>
      </c>
      <c r="J50" s="151" t="str">
        <f t="shared" si="37"/>
        <v/>
      </c>
      <c r="K50" s="151" t="str">
        <f t="shared" si="37"/>
        <v/>
      </c>
      <c r="L50" s="220">
        <f t="shared" si="38"/>
        <v>5618603</v>
      </c>
      <c r="M50" s="153">
        <f>+IFERROR(IF(COUNT(L50),ROUND(L50/'Shareholding Pattern'!$L$57*100,2),""),"")</f>
        <v>56.19</v>
      </c>
      <c r="N50" s="87">
        <f t="shared" ref="N50:P50" si="39">+IFERROR(IF(COUNT(N39,N41,N49),ROUND(SUM(N39,N41,N49),0),""),"")</f>
        <v>5618603</v>
      </c>
      <c r="O50" s="87" t="str">
        <f t="shared" si="39"/>
        <v/>
      </c>
      <c r="P50" s="151">
        <f t="shared" si="39"/>
        <v>5618603</v>
      </c>
      <c r="Q50" s="221">
        <f>+IFERROR(IF(COUNT(P50),ROUND(P50/'Shareholding Pattern'!$P$58*100,2),""),"")</f>
        <v>56.19</v>
      </c>
      <c r="R50" s="151" t="str">
        <f t="shared" ref="R50:S50" si="40">+IFERROR(IF(COUNT(R39,R40,R49),ROUND(SUM(R39,R40,R49),0),""),"")</f>
        <v/>
      </c>
      <c r="S50" s="151" t="str">
        <f t="shared" si="40"/>
        <v/>
      </c>
      <c r="T50" s="222" t="str">
        <f t="shared" si="30"/>
        <v/>
      </c>
      <c r="U50" s="153">
        <f>+IFERROR(IF(COUNT(L50,T50),ROUND(SUM(L50,T50)/SUM('Shareholding Pattern'!$L$57,'Shareholding Pattern'!$T$57)*100,2),""),"")</f>
        <v>56.19</v>
      </c>
      <c r="V50" s="87" t="str">
        <f>+IFERROR(IF(COUNT(V39,V41,V49),ROUND(SUM(V39,V41,V49),0),""),"")</f>
        <v/>
      </c>
      <c r="W50" s="154" t="str">
        <f t="shared" si="31"/>
        <v/>
      </c>
      <c r="X50" s="223"/>
      <c r="Y50" s="224"/>
      <c r="Z50" s="151">
        <f>+IFERROR(IF(COUNT(Z39,Z41,Z49),ROUND(SUM(Z39,Z41,Z49),0),""),"")</f>
        <v>3191433</v>
      </c>
      <c r="AR50" s="69" t="s">
        <v>306</v>
      </c>
    </row>
    <row r="51" ht="34.5" customHeight="1">
      <c r="E51" s="225"/>
      <c r="F51" s="226" t="s">
        <v>579</v>
      </c>
      <c r="G51" s="227"/>
      <c r="H51" s="228"/>
      <c r="I51" s="228"/>
      <c r="J51" s="228"/>
      <c r="K51" s="227"/>
      <c r="L51" s="227"/>
      <c r="M51" s="227"/>
      <c r="N51" s="227"/>
      <c r="O51" s="227"/>
      <c r="P51" s="228"/>
      <c r="Q51" s="227"/>
      <c r="R51" s="228"/>
      <c r="S51" s="228"/>
      <c r="T51" s="228"/>
      <c r="U51" s="227"/>
      <c r="V51" s="227"/>
      <c r="W51" s="227"/>
      <c r="X51" s="227"/>
      <c r="Y51" s="227"/>
      <c r="Z51" s="229"/>
    </row>
    <row r="52" ht="42.0" customHeight="1">
      <c r="E52" s="230"/>
      <c r="F52" s="181" t="s">
        <v>580</v>
      </c>
      <c r="H52" s="115"/>
      <c r="I52" s="115"/>
      <c r="J52" s="115"/>
      <c r="P52" s="115"/>
      <c r="R52" s="115"/>
      <c r="S52" s="115"/>
      <c r="T52" s="115"/>
      <c r="Z52" s="231"/>
    </row>
    <row r="53" ht="34.5" customHeight="1">
      <c r="E53" s="182" t="s">
        <v>581</v>
      </c>
      <c r="F53" s="232" t="s">
        <v>582</v>
      </c>
      <c r="G53" s="190"/>
      <c r="H53" s="190"/>
      <c r="I53" s="190"/>
      <c r="J53" s="190"/>
      <c r="K53" s="190"/>
      <c r="L53" s="190"/>
      <c r="M53" s="190"/>
      <c r="N53" s="190"/>
      <c r="O53" s="190"/>
      <c r="P53" s="190"/>
      <c r="Q53" s="190"/>
      <c r="R53" s="190"/>
      <c r="S53" s="190"/>
      <c r="T53" s="190"/>
      <c r="U53" s="190"/>
      <c r="V53" s="190"/>
      <c r="W53" s="190"/>
      <c r="X53" s="190"/>
      <c r="Y53" s="190"/>
      <c r="Z53" s="191"/>
    </row>
    <row r="54" ht="33.0" customHeight="1">
      <c r="E54" s="233" t="s">
        <v>583</v>
      </c>
      <c r="F54" s="234" t="s">
        <v>584</v>
      </c>
      <c r="H54" s="193"/>
      <c r="I54" s="193"/>
      <c r="J54" s="193"/>
      <c r="K54" s="193"/>
      <c r="L54" s="214" t="str">
        <f t="shared" ref="L54:L55" si="41">+IFERROR(IF(COUNT(I54:K54),ROUND(SUM(I54:K54),2),""),"")</f>
        <v/>
      </c>
      <c r="M54" s="235"/>
      <c r="N54" s="193"/>
      <c r="O54" s="193"/>
      <c r="P54" s="214" t="str">
        <f t="shared" ref="P54:P55" si="42">+IFERROR(IF(COUNT(N54:O54),ROUND(SUM(N54:O54),2),""),"")</f>
        <v/>
      </c>
      <c r="Q54" s="139" t="str">
        <f>+IFERROR(IF(COUNT(P54),ROUND(P54/'Shareholding Pattern'!$P$58*100,2),""),"")</f>
        <v/>
      </c>
      <c r="R54" s="193"/>
      <c r="S54" s="193"/>
      <c r="T54" s="214" t="str">
        <f t="shared" ref="T54:T55" si="43">+IFERROR(IF(COUNT(R54:S54),ROUND(SUM(R54:S54),2),""),"")</f>
        <v/>
      </c>
      <c r="U54" s="236"/>
      <c r="V54" s="193"/>
      <c r="W54" s="139" t="str">
        <f t="shared" ref="W54:W58" si="44">+IFERROR(IF(COUNT(V54),ROUND(SUM(V54)/SUM(L54)*100,2),""),0)</f>
        <v/>
      </c>
      <c r="X54" s="237"/>
      <c r="Y54" s="197"/>
      <c r="Z54" s="193"/>
      <c r="AR54" s="69" t="s">
        <v>308</v>
      </c>
    </row>
    <row r="55" ht="33.75" customHeight="1">
      <c r="E55" s="233" t="s">
        <v>562</v>
      </c>
      <c r="F55" s="234" t="s">
        <v>585</v>
      </c>
      <c r="H55" s="193"/>
      <c r="I55" s="193"/>
      <c r="J55" s="193"/>
      <c r="K55" s="193"/>
      <c r="L55" s="214" t="str">
        <f t="shared" si="41"/>
        <v/>
      </c>
      <c r="M55" s="139" t="str">
        <f>+IFERROR(IF(COUNT(L55),ROUND(L55/'Shareholding Pattern'!$L$57*100,2),""),"")</f>
        <v/>
      </c>
      <c r="N55" s="193"/>
      <c r="O55" s="193"/>
      <c r="P55" s="214" t="str">
        <f t="shared" si="42"/>
        <v/>
      </c>
      <c r="Q55" s="139" t="str">
        <f>+IFERROR(IF(COUNT(P55),ROUND(P55/'Shareholding Pattern'!$P$58*100,2),""),"")</f>
        <v/>
      </c>
      <c r="R55" s="193"/>
      <c r="S55" s="193"/>
      <c r="T55" s="214" t="str">
        <f t="shared" si="43"/>
        <v/>
      </c>
      <c r="U55" s="139" t="str">
        <f>+IFERROR(IF(COUNT(L55,T55),ROUND(SUM(L55,T55)/SUM('Shareholding Pattern'!$L$57,'Shareholding Pattern'!$T$57)*100,2),""),"")</f>
        <v/>
      </c>
      <c r="V55" s="193"/>
      <c r="W55" s="139" t="str">
        <f t="shared" si="44"/>
        <v/>
      </c>
      <c r="X55" s="119"/>
      <c r="Y55" s="120"/>
      <c r="Z55" s="193"/>
      <c r="AR55" s="69" t="s">
        <v>310</v>
      </c>
    </row>
    <row r="56" ht="31.5" customHeight="1">
      <c r="E56" s="238" t="s">
        <v>586</v>
      </c>
      <c r="F56" s="190"/>
      <c r="G56" s="191"/>
      <c r="H56" s="239" t="str">
        <f t="shared" ref="H56:L56" si="45">IFERROR(IF(COUNT(H54:H55),ROUND(SUM(H54:H55),0),""),"")</f>
        <v/>
      </c>
      <c r="I56" s="239" t="str">
        <f t="shared" si="45"/>
        <v/>
      </c>
      <c r="J56" s="239" t="str">
        <f t="shared" si="45"/>
        <v/>
      </c>
      <c r="K56" s="239" t="str">
        <f t="shared" si="45"/>
        <v/>
      </c>
      <c r="L56" s="239" t="str">
        <f t="shared" si="45"/>
        <v/>
      </c>
      <c r="M56" s="235"/>
      <c r="N56" s="240" t="str">
        <f t="shared" ref="N56:P56" si="46">IFERROR(IF(COUNT(N54:N55),ROUND(SUM(N54:N55),0),""),"")</f>
        <v/>
      </c>
      <c r="O56" s="240" t="str">
        <f t="shared" si="46"/>
        <v/>
      </c>
      <c r="P56" s="241" t="str">
        <f t="shared" si="46"/>
        <v/>
      </c>
      <c r="Q56" s="139" t="str">
        <f>+IFERROR(IF(COUNT(P56),ROUND(P56/'Shareholding Pattern'!$P$58*100,2),""),"")</f>
        <v/>
      </c>
      <c r="R56" s="239" t="str">
        <f t="shared" ref="R56:T56" si="47">IFERROR(IF(COUNT(R54:R55),ROUND(SUM(R54:R55),0),""),"")</f>
        <v/>
      </c>
      <c r="S56" s="239" t="str">
        <f t="shared" si="47"/>
        <v/>
      </c>
      <c r="T56" s="239" t="str">
        <f t="shared" si="47"/>
        <v/>
      </c>
      <c r="U56" s="236"/>
      <c r="V56" s="239" t="str">
        <f>IFERROR(IF(COUNT(V54:V55),ROUND(SUM(V54:V55),0),""),"")</f>
        <v/>
      </c>
      <c r="W56" s="139" t="str">
        <f t="shared" si="44"/>
        <v/>
      </c>
      <c r="X56" s="119"/>
      <c r="Y56" s="120"/>
      <c r="Z56" s="239" t="str">
        <f>IFERROR(IF(COUNT(Z54:Z55),ROUND(SUM(Z54:Z55),0),""),"")</f>
        <v/>
      </c>
      <c r="AR56" s="69" t="s">
        <v>312</v>
      </c>
    </row>
    <row r="57" ht="26.25" customHeight="1">
      <c r="E57" s="242" t="s">
        <v>587</v>
      </c>
      <c r="F57" s="190"/>
      <c r="G57" s="191"/>
      <c r="H57" s="239">
        <f t="shared" ref="H57:L57" si="48">+IFERROR(IF(COUNT(H26,H50,H55),ROUND(SUM(H26,H50,H55),0),""),"")</f>
        <v>5643</v>
      </c>
      <c r="I57" s="239">
        <f t="shared" si="48"/>
        <v>10000000</v>
      </c>
      <c r="J57" s="239" t="str">
        <f t="shared" si="48"/>
        <v/>
      </c>
      <c r="K57" s="239" t="str">
        <f t="shared" si="48"/>
        <v/>
      </c>
      <c r="L57" s="239">
        <f t="shared" si="48"/>
        <v>10000000</v>
      </c>
      <c r="M57" s="243">
        <f>+IFERROR(IF(COUNT(L57),ROUND(L57/'Shareholding Pattern'!$L$57*100,2),""),0)</f>
        <v>100</v>
      </c>
      <c r="N57" s="244">
        <f t="shared" ref="N57:P57" si="49">+IFERROR(IF(COUNT(N26,N50,N55),ROUND(SUM(N26,N50,N55),0),""),"")</f>
        <v>10000000</v>
      </c>
      <c r="O57" s="244" t="str">
        <f t="shared" si="49"/>
        <v/>
      </c>
      <c r="P57" s="239">
        <f t="shared" si="49"/>
        <v>10000000</v>
      </c>
      <c r="Q57" s="139">
        <f>+IFERROR(IF(COUNT(P57),ROUND(P57/'Shareholding Pattern'!$P$58*100,2),""),0)</f>
        <v>100</v>
      </c>
      <c r="R57" s="239" t="str">
        <f t="shared" ref="R57:T57" si="50">+IFERROR(IF(COUNT(R26,R50,R55),ROUND(SUM(R26,R50,R55),0),""),"")</f>
        <v/>
      </c>
      <c r="S57" s="239" t="str">
        <f t="shared" si="50"/>
        <v/>
      </c>
      <c r="T57" s="239" t="str">
        <f t="shared" si="50"/>
        <v/>
      </c>
      <c r="U57" s="243">
        <f>+IFERROR(IF(COUNT(L57,T57),ROUND(SUM(L57,T57)/SUM('Shareholding Pattern'!$L$57,'Shareholding Pattern'!$T$57)*100,2),""),0)</f>
        <v>100</v>
      </c>
      <c r="V57" s="239" t="str">
        <f>+IFERROR(IF(COUNT(V26,V50,V55),ROUND(SUM(V26,V50,V55),0),""),"")</f>
        <v/>
      </c>
      <c r="W57" s="139" t="str">
        <f t="shared" si="44"/>
        <v/>
      </c>
      <c r="X57" s="223"/>
      <c r="Y57" s="224"/>
      <c r="Z57" s="239">
        <f>+IFERROR(IF(COUNT(Z26,Z50,Z55),ROUND(SUM(Z26,Z50,Z55),0),""),"")</f>
        <v>7572830</v>
      </c>
    </row>
    <row r="58" ht="22.5" customHeight="1">
      <c r="E58" s="242" t="s">
        <v>588</v>
      </c>
      <c r="F58" s="190"/>
      <c r="G58" s="191"/>
      <c r="H58" s="239">
        <f t="shared" ref="H58:L58" si="51">+IFERROR(IF(COUNT(H26,H50,H56),ROUND(SUM(H26,H50,H56),0),""),"")</f>
        <v>5643</v>
      </c>
      <c r="I58" s="239">
        <f t="shared" si="51"/>
        <v>10000000</v>
      </c>
      <c r="J58" s="239" t="str">
        <f t="shared" si="51"/>
        <v/>
      </c>
      <c r="K58" s="239" t="str">
        <f t="shared" si="51"/>
        <v/>
      </c>
      <c r="L58" s="239">
        <f t="shared" si="51"/>
        <v>10000000</v>
      </c>
      <c r="M58" s="243">
        <f>+IFERROR(IF(COUNT(L57),ROUND(L57/'Shareholding Pattern'!$L$57*100,2),""),"")</f>
        <v>100</v>
      </c>
      <c r="N58" s="244">
        <f t="shared" ref="N58:P58" si="52">+IFERROR(IF(COUNT(N26,N50,N56),ROUND(SUM(N26,N50,N56),0),""),"")</f>
        <v>10000000</v>
      </c>
      <c r="O58" s="244" t="str">
        <f t="shared" si="52"/>
        <v/>
      </c>
      <c r="P58" s="239">
        <f t="shared" si="52"/>
        <v>10000000</v>
      </c>
      <c r="Q58" s="139">
        <f>+IFERROR(IF(COUNT(P58),ROUND(P58/'Shareholding Pattern'!$P$58*100,2),""),"")</f>
        <v>100</v>
      </c>
      <c r="R58" s="239" t="str">
        <f t="shared" ref="R58:V58" si="53">+IFERROR(IF(COUNT(R26,R50,R56),ROUND(SUM(R26,R50,R56),0),""),"")</f>
        <v/>
      </c>
      <c r="S58" s="239" t="str">
        <f t="shared" si="53"/>
        <v/>
      </c>
      <c r="T58" s="239" t="str">
        <f t="shared" si="53"/>
        <v/>
      </c>
      <c r="U58" s="245">
        <f t="shared" si="53"/>
        <v>100</v>
      </c>
      <c r="V58" s="239" t="str">
        <f t="shared" si="53"/>
        <v/>
      </c>
      <c r="W58" s="139" t="str">
        <f t="shared" si="44"/>
        <v/>
      </c>
      <c r="X58" s="239" t="str">
        <f>+IFERROR(IF(COUNT(X26,X50,X56),ROUND(SUM(X26,X50,X56),0),""),"")</f>
        <v/>
      </c>
      <c r="Y58" s="139" t="str">
        <f>+IFERROR(IF(COUNT(X58),ROUND(SUM(X58)/SUM(L58)*100,2),""),0)</f>
        <v/>
      </c>
      <c r="Z58" s="239">
        <f>+IFERROR(IF(COUNT(Z26,Z50,Z56),ROUND(SUM(Z26,Z50,Z56),0),""),"")</f>
        <v>7572830</v>
      </c>
      <c r="AR58" s="69" t="s">
        <v>314</v>
      </c>
    </row>
    <row r="59" ht="34.5" customHeight="1">
      <c r="E59" s="246" t="s">
        <v>342</v>
      </c>
      <c r="F59" s="247"/>
      <c r="G59" s="247"/>
      <c r="H59" s="247"/>
      <c r="I59" s="247"/>
      <c r="J59" s="247"/>
      <c r="K59" s="247"/>
      <c r="L59" s="247"/>
      <c r="M59" s="248"/>
      <c r="N59" s="249"/>
      <c r="O59" s="248"/>
      <c r="P59" s="250"/>
      <c r="Q59" s="251"/>
      <c r="R59" s="252"/>
      <c r="S59" s="252"/>
      <c r="T59" s="252"/>
      <c r="U59" s="251"/>
      <c r="V59" s="251"/>
      <c r="W59" s="251"/>
      <c r="X59" s="253"/>
      <c r="Y59" s="247"/>
      <c r="Z59" s="248"/>
    </row>
    <row r="60" ht="34.5" customHeight="1">
      <c r="E60" s="246" t="s">
        <v>345</v>
      </c>
      <c r="F60" s="247"/>
      <c r="G60" s="247"/>
      <c r="H60" s="247"/>
      <c r="I60" s="247"/>
      <c r="J60" s="247"/>
      <c r="K60" s="247"/>
      <c r="L60" s="247"/>
      <c r="M60" s="248"/>
      <c r="N60" s="254"/>
      <c r="O60" s="248"/>
      <c r="P60" s="250"/>
      <c r="Q60" s="251"/>
      <c r="R60" s="252"/>
      <c r="S60" s="252"/>
      <c r="T60" s="252"/>
      <c r="U60" s="251"/>
      <c r="V60" s="251"/>
      <c r="W60" s="251"/>
      <c r="X60" s="253"/>
      <c r="Y60" s="247"/>
      <c r="Z60" s="248"/>
    </row>
    <row r="61" ht="34.5" customHeight="1">
      <c r="E61" s="246" t="s">
        <v>348</v>
      </c>
      <c r="F61" s="247"/>
      <c r="G61" s="247"/>
      <c r="H61" s="247"/>
      <c r="I61" s="247"/>
      <c r="J61" s="247"/>
      <c r="K61" s="247"/>
      <c r="L61" s="247"/>
      <c r="M61" s="248"/>
      <c r="N61" s="254"/>
      <c r="O61" s="248"/>
      <c r="P61" s="250"/>
      <c r="Q61" s="251"/>
      <c r="R61" s="252"/>
      <c r="S61" s="252"/>
      <c r="T61" s="252"/>
      <c r="U61" s="251"/>
      <c r="V61" s="251"/>
      <c r="W61" s="251"/>
      <c r="X61" s="253"/>
      <c r="Y61" s="247"/>
      <c r="Z61" s="248"/>
    </row>
    <row r="62" ht="34.5" customHeight="1">
      <c r="E62" s="246" t="s">
        <v>351</v>
      </c>
      <c r="F62" s="247"/>
      <c r="G62" s="247"/>
      <c r="H62" s="247"/>
      <c r="I62" s="247"/>
      <c r="J62" s="247"/>
      <c r="K62" s="247"/>
      <c r="L62" s="247"/>
      <c r="M62" s="248"/>
      <c r="N62" s="249"/>
      <c r="O62" s="248"/>
      <c r="P62" s="250"/>
      <c r="Q62" s="251"/>
      <c r="R62" s="252"/>
      <c r="S62" s="252"/>
      <c r="T62" s="252"/>
      <c r="U62" s="251"/>
      <c r="V62" s="251"/>
      <c r="W62" s="251"/>
      <c r="X62" s="253"/>
      <c r="Y62" s="247"/>
      <c r="Z62" s="248"/>
    </row>
    <row r="63" ht="15.75" customHeight="1">
      <c r="H63" s="115"/>
      <c r="I63" s="115"/>
      <c r="J63" s="115"/>
      <c r="M63" s="68"/>
      <c r="N63" s="68"/>
      <c r="O63" s="68"/>
      <c r="P63" s="115"/>
      <c r="Q63" s="68"/>
      <c r="R63" s="115"/>
      <c r="S63" s="115"/>
      <c r="T63" s="115"/>
      <c r="U63" s="68"/>
      <c r="V63" s="68"/>
      <c r="W63" s="68"/>
      <c r="X63" s="115"/>
      <c r="Y63" s="68"/>
      <c r="Z63" s="115"/>
    </row>
    <row r="64" ht="15.75" customHeight="1">
      <c r="H64" s="115"/>
      <c r="I64" s="115"/>
      <c r="J64" s="115"/>
      <c r="M64" s="68"/>
      <c r="N64" s="68"/>
      <c r="O64" s="68"/>
      <c r="P64" s="115"/>
      <c r="Q64" s="68"/>
      <c r="R64" s="115"/>
      <c r="S64" s="115"/>
      <c r="T64" s="115"/>
      <c r="U64" s="68"/>
      <c r="V64" s="68"/>
      <c r="W64" s="68"/>
      <c r="X64" s="115"/>
      <c r="Y64" s="68"/>
      <c r="Z64" s="115"/>
    </row>
    <row r="65" ht="15.75" customHeight="1">
      <c r="H65" s="115"/>
      <c r="I65" s="115"/>
      <c r="J65" s="115"/>
      <c r="M65" s="68"/>
      <c r="N65" s="68"/>
      <c r="O65" s="68"/>
      <c r="P65" s="115"/>
      <c r="Q65" s="68"/>
      <c r="R65" s="115"/>
      <c r="S65" s="115"/>
      <c r="T65" s="115"/>
      <c r="U65" s="68"/>
      <c r="V65" s="68"/>
      <c r="W65" s="68"/>
      <c r="X65" s="115"/>
      <c r="Y65" s="68"/>
      <c r="Z65" s="115"/>
    </row>
    <row r="66" ht="15.75" customHeight="1">
      <c r="H66" s="115"/>
      <c r="I66" s="115"/>
      <c r="J66" s="115"/>
      <c r="M66" s="68"/>
      <c r="N66" s="68"/>
      <c r="O66" s="68"/>
      <c r="P66" s="115"/>
      <c r="Q66" s="68"/>
      <c r="R66" s="115"/>
      <c r="S66" s="115"/>
      <c r="T66" s="115"/>
      <c r="U66" s="68"/>
      <c r="V66" s="68"/>
      <c r="W66" s="68"/>
      <c r="X66" s="115"/>
      <c r="Y66" s="68"/>
      <c r="Z66" s="115"/>
    </row>
    <row r="67" ht="15.75" customHeight="1">
      <c r="H67" s="115"/>
      <c r="I67" s="115"/>
      <c r="J67" s="115"/>
      <c r="M67" s="68"/>
      <c r="N67" s="68"/>
      <c r="O67" s="68"/>
      <c r="P67" s="115"/>
      <c r="Q67" s="68"/>
      <c r="R67" s="115"/>
      <c r="S67" s="115"/>
      <c r="T67" s="115"/>
      <c r="U67" s="68"/>
      <c r="V67" s="68"/>
      <c r="W67" s="68"/>
      <c r="X67" s="115"/>
      <c r="Y67" s="68"/>
      <c r="Z67" s="115"/>
    </row>
    <row r="68" ht="15.75" customHeight="1">
      <c r="H68" s="115"/>
      <c r="I68" s="115"/>
      <c r="J68" s="115"/>
      <c r="M68" s="68"/>
      <c r="N68" s="68"/>
      <c r="O68" s="68"/>
      <c r="P68" s="115"/>
      <c r="Q68" s="68"/>
      <c r="R68" s="115"/>
      <c r="S68" s="115"/>
      <c r="T68" s="115"/>
      <c r="U68" s="68"/>
      <c r="V68" s="68"/>
      <c r="W68" s="68"/>
      <c r="X68" s="115"/>
      <c r="Y68" s="68"/>
      <c r="Z68" s="115"/>
    </row>
    <row r="69" ht="15.75" customHeight="1">
      <c r="H69" s="115"/>
      <c r="I69" s="115"/>
      <c r="J69" s="115"/>
      <c r="M69" s="68"/>
      <c r="N69" s="68"/>
      <c r="O69" s="68"/>
      <c r="P69" s="115"/>
      <c r="Q69" s="68"/>
      <c r="R69" s="115"/>
      <c r="S69" s="115"/>
      <c r="T69" s="115"/>
      <c r="U69" s="68"/>
      <c r="V69" s="68"/>
      <c r="W69" s="68"/>
      <c r="X69" s="115"/>
      <c r="Y69" s="68"/>
      <c r="Z69" s="115"/>
    </row>
    <row r="70" ht="15.75" customHeight="1">
      <c r="H70" s="115"/>
      <c r="I70" s="115"/>
      <c r="J70" s="115"/>
      <c r="M70" s="68"/>
      <c r="N70" s="68"/>
      <c r="O70" s="68"/>
      <c r="P70" s="115"/>
      <c r="Q70" s="68"/>
      <c r="R70" s="115"/>
      <c r="S70" s="115"/>
      <c r="T70" s="115"/>
      <c r="U70" s="68"/>
      <c r="V70" s="68"/>
      <c r="W70" s="68"/>
      <c r="X70" s="115"/>
      <c r="Y70" s="68"/>
      <c r="Z70" s="115"/>
    </row>
    <row r="71" ht="15.75" customHeight="1">
      <c r="H71" s="115"/>
      <c r="I71" s="115"/>
      <c r="J71" s="115"/>
      <c r="M71" s="68"/>
      <c r="N71" s="68"/>
      <c r="O71" s="68"/>
      <c r="P71" s="115"/>
      <c r="Q71" s="68"/>
      <c r="R71" s="115"/>
      <c r="S71" s="115"/>
      <c r="T71" s="115"/>
      <c r="U71" s="68"/>
      <c r="V71" s="68"/>
      <c r="W71" s="68"/>
      <c r="X71" s="115"/>
      <c r="Y71" s="68"/>
      <c r="Z71" s="115"/>
    </row>
    <row r="72" ht="15.75" customHeight="1">
      <c r="H72" s="115"/>
      <c r="I72" s="115"/>
      <c r="J72" s="115"/>
      <c r="M72" s="68"/>
      <c r="N72" s="68"/>
      <c r="O72" s="68"/>
      <c r="P72" s="115"/>
      <c r="Q72" s="68"/>
      <c r="R72" s="115"/>
      <c r="S72" s="115"/>
      <c r="T72" s="115"/>
      <c r="U72" s="68"/>
      <c r="V72" s="68"/>
      <c r="W72" s="68"/>
      <c r="X72" s="115"/>
      <c r="Y72" s="68"/>
      <c r="Z72" s="115"/>
    </row>
    <row r="73" ht="15.75" customHeight="1">
      <c r="H73" s="115"/>
      <c r="I73" s="115"/>
      <c r="J73" s="115"/>
      <c r="M73" s="68"/>
      <c r="N73" s="68"/>
      <c r="O73" s="68"/>
      <c r="P73" s="115"/>
      <c r="Q73" s="68"/>
      <c r="R73" s="115"/>
      <c r="S73" s="115"/>
      <c r="T73" s="115"/>
      <c r="U73" s="68"/>
      <c r="V73" s="68"/>
      <c r="W73" s="68"/>
      <c r="X73" s="115"/>
      <c r="Y73" s="68"/>
      <c r="Z73" s="115"/>
    </row>
    <row r="74" ht="15.75" customHeight="1">
      <c r="H74" s="115"/>
      <c r="I74" s="115"/>
      <c r="J74" s="115"/>
      <c r="M74" s="68"/>
      <c r="N74" s="68"/>
      <c r="O74" s="68"/>
      <c r="P74" s="115"/>
      <c r="Q74" s="68"/>
      <c r="R74" s="115"/>
      <c r="S74" s="115"/>
      <c r="T74" s="115"/>
      <c r="U74" s="68"/>
      <c r="V74" s="68"/>
      <c r="W74" s="68"/>
      <c r="X74" s="115"/>
      <c r="Y74" s="68"/>
      <c r="Z74" s="115"/>
    </row>
    <row r="75" ht="15.75" customHeight="1">
      <c r="H75" s="115"/>
      <c r="I75" s="115"/>
      <c r="J75" s="115"/>
      <c r="M75" s="68"/>
      <c r="N75" s="68"/>
      <c r="O75" s="68"/>
      <c r="P75" s="115"/>
      <c r="Q75" s="68"/>
      <c r="R75" s="115"/>
      <c r="S75" s="115"/>
      <c r="T75" s="115"/>
      <c r="U75" s="68"/>
      <c r="V75" s="68"/>
      <c r="W75" s="68"/>
      <c r="X75" s="115"/>
      <c r="Y75" s="68"/>
      <c r="Z75" s="115"/>
    </row>
    <row r="76" ht="15.75" customHeight="1">
      <c r="H76" s="115"/>
      <c r="I76" s="115"/>
      <c r="J76" s="115"/>
      <c r="M76" s="68"/>
      <c r="N76" s="68"/>
      <c r="O76" s="68"/>
      <c r="P76" s="115"/>
      <c r="Q76" s="68"/>
      <c r="R76" s="115"/>
      <c r="S76" s="115"/>
      <c r="T76" s="115"/>
      <c r="U76" s="68"/>
      <c r="V76" s="68"/>
      <c r="W76" s="68"/>
      <c r="X76" s="115"/>
      <c r="Y76" s="68"/>
      <c r="Z76" s="115"/>
    </row>
    <row r="77" ht="15.75" customHeight="1">
      <c r="H77" s="115"/>
      <c r="I77" s="115"/>
      <c r="J77" s="115"/>
      <c r="M77" s="68"/>
      <c r="N77" s="68"/>
      <c r="O77" s="68"/>
      <c r="P77" s="115"/>
      <c r="Q77" s="68"/>
      <c r="R77" s="115"/>
      <c r="S77" s="115"/>
      <c r="T77" s="115"/>
      <c r="U77" s="68"/>
      <c r="V77" s="68"/>
      <c r="W77" s="68"/>
      <c r="X77" s="115"/>
      <c r="Y77" s="68"/>
      <c r="Z77" s="115"/>
    </row>
    <row r="78" ht="15.75" customHeight="1">
      <c r="H78" s="115"/>
      <c r="I78" s="115"/>
      <c r="J78" s="115"/>
      <c r="M78" s="68"/>
      <c r="N78" s="68"/>
      <c r="O78" s="68"/>
      <c r="P78" s="115"/>
      <c r="Q78" s="68"/>
      <c r="R78" s="115"/>
      <c r="S78" s="115"/>
      <c r="T78" s="115"/>
      <c r="U78" s="68"/>
      <c r="V78" s="68"/>
      <c r="W78" s="68"/>
      <c r="X78" s="115"/>
      <c r="Y78" s="68"/>
      <c r="Z78" s="115"/>
    </row>
    <row r="79" ht="15.75" customHeight="1">
      <c r="H79" s="115"/>
      <c r="I79" s="115"/>
      <c r="J79" s="115"/>
      <c r="M79" s="68"/>
      <c r="N79" s="68"/>
      <c r="O79" s="68"/>
      <c r="P79" s="115"/>
      <c r="Q79" s="68"/>
      <c r="R79" s="115"/>
      <c r="S79" s="115"/>
      <c r="T79" s="115"/>
      <c r="U79" s="68"/>
      <c r="V79" s="68"/>
      <c r="W79" s="68"/>
      <c r="X79" s="115"/>
      <c r="Y79" s="68"/>
      <c r="Z79" s="115"/>
    </row>
    <row r="80" ht="15.75" customHeight="1">
      <c r="H80" s="115"/>
      <c r="I80" s="115"/>
      <c r="J80" s="115"/>
      <c r="M80" s="68"/>
      <c r="N80" s="68"/>
      <c r="O80" s="68"/>
      <c r="P80" s="115"/>
      <c r="Q80" s="68"/>
      <c r="R80" s="115"/>
      <c r="S80" s="115"/>
      <c r="T80" s="115"/>
      <c r="U80" s="68"/>
      <c r="V80" s="68"/>
      <c r="W80" s="68"/>
      <c r="X80" s="115"/>
      <c r="Y80" s="68"/>
      <c r="Z80" s="115"/>
    </row>
    <row r="81" ht="15.75" customHeight="1">
      <c r="H81" s="115"/>
      <c r="I81" s="115"/>
      <c r="J81" s="115"/>
      <c r="M81" s="68"/>
      <c r="N81" s="68"/>
      <c r="O81" s="68"/>
      <c r="P81" s="115"/>
      <c r="Q81" s="68"/>
      <c r="R81" s="115"/>
      <c r="S81" s="115"/>
      <c r="T81" s="115"/>
      <c r="U81" s="68"/>
      <c r="V81" s="68"/>
      <c r="W81" s="68"/>
      <c r="X81" s="115"/>
      <c r="Y81" s="68"/>
      <c r="Z81" s="115"/>
    </row>
    <row r="82" ht="15.75" customHeight="1">
      <c r="H82" s="115"/>
      <c r="I82" s="115"/>
      <c r="J82" s="115"/>
      <c r="M82" s="68"/>
      <c r="N82" s="68"/>
      <c r="O82" s="68"/>
      <c r="P82" s="115"/>
      <c r="Q82" s="68"/>
      <c r="R82" s="115"/>
      <c r="S82" s="115"/>
      <c r="T82" s="115"/>
      <c r="U82" s="68"/>
      <c r="V82" s="68"/>
      <c r="W82" s="68"/>
      <c r="X82" s="115"/>
      <c r="Y82" s="68"/>
      <c r="Z82" s="115"/>
    </row>
    <row r="83" ht="15.75" customHeight="1">
      <c r="H83" s="115"/>
      <c r="I83" s="115"/>
      <c r="J83" s="115"/>
      <c r="M83" s="68"/>
      <c r="N83" s="68"/>
      <c r="O83" s="68"/>
      <c r="P83" s="115"/>
      <c r="Q83" s="68"/>
      <c r="R83" s="115"/>
      <c r="S83" s="115"/>
      <c r="T83" s="115"/>
      <c r="U83" s="68"/>
      <c r="V83" s="68"/>
      <c r="W83" s="68"/>
      <c r="X83" s="115"/>
      <c r="Y83" s="68"/>
      <c r="Z83" s="115"/>
    </row>
    <row r="84" ht="15.75" customHeight="1">
      <c r="H84" s="115"/>
      <c r="I84" s="115"/>
      <c r="J84" s="115"/>
      <c r="M84" s="68"/>
      <c r="N84" s="68"/>
      <c r="O84" s="68"/>
      <c r="P84" s="115"/>
      <c r="Q84" s="68"/>
      <c r="R84" s="115"/>
      <c r="S84" s="115"/>
      <c r="T84" s="115"/>
      <c r="U84" s="68"/>
      <c r="V84" s="68"/>
      <c r="W84" s="68"/>
      <c r="X84" s="115"/>
      <c r="Y84" s="68"/>
      <c r="Z84" s="115"/>
    </row>
    <row r="85" ht="15.75" customHeight="1">
      <c r="H85" s="115"/>
      <c r="I85" s="115"/>
      <c r="J85" s="115"/>
      <c r="M85" s="68"/>
      <c r="N85" s="68"/>
      <c r="O85" s="68"/>
      <c r="P85" s="115"/>
      <c r="Q85" s="68"/>
      <c r="R85" s="115"/>
      <c r="S85" s="115"/>
      <c r="T85" s="115"/>
      <c r="U85" s="68"/>
      <c r="V85" s="68"/>
      <c r="W85" s="68"/>
      <c r="X85" s="115"/>
      <c r="Y85" s="68"/>
      <c r="Z85" s="115"/>
    </row>
    <row r="86" ht="15.75" customHeight="1">
      <c r="H86" s="115"/>
      <c r="I86" s="115"/>
      <c r="J86" s="115"/>
      <c r="M86" s="68"/>
      <c r="N86" s="68"/>
      <c r="O86" s="68"/>
      <c r="P86" s="115"/>
      <c r="Q86" s="68"/>
      <c r="R86" s="115"/>
      <c r="S86" s="115"/>
      <c r="T86" s="115"/>
      <c r="U86" s="68"/>
      <c r="V86" s="68"/>
      <c r="W86" s="68"/>
      <c r="X86" s="115"/>
      <c r="Y86" s="68"/>
      <c r="Z86" s="115"/>
    </row>
    <row r="87" ht="15.75" customHeight="1">
      <c r="H87" s="115"/>
      <c r="I87" s="115"/>
      <c r="J87" s="115"/>
      <c r="M87" s="68"/>
      <c r="N87" s="68"/>
      <c r="O87" s="68"/>
      <c r="P87" s="115"/>
      <c r="Q87" s="68"/>
      <c r="R87" s="115"/>
      <c r="S87" s="115"/>
      <c r="T87" s="115"/>
      <c r="U87" s="68"/>
      <c r="V87" s="68"/>
      <c r="W87" s="68"/>
      <c r="X87" s="115"/>
      <c r="Y87" s="68"/>
      <c r="Z87" s="115"/>
    </row>
    <row r="88" ht="15.75" customHeight="1">
      <c r="H88" s="115"/>
      <c r="I88" s="115"/>
      <c r="J88" s="115"/>
      <c r="M88" s="68"/>
      <c r="N88" s="68"/>
      <c r="O88" s="68"/>
      <c r="P88" s="115"/>
      <c r="Q88" s="68"/>
      <c r="R88" s="115"/>
      <c r="S88" s="115"/>
      <c r="T88" s="115"/>
      <c r="U88" s="68"/>
      <c r="V88" s="68"/>
      <c r="W88" s="68"/>
      <c r="X88" s="115"/>
      <c r="Y88" s="68"/>
      <c r="Z88" s="115"/>
    </row>
    <row r="89" ht="15.75" customHeight="1">
      <c r="H89" s="115"/>
      <c r="I89" s="115"/>
      <c r="J89" s="115"/>
      <c r="M89" s="68"/>
      <c r="N89" s="68"/>
      <c r="O89" s="68"/>
      <c r="P89" s="115"/>
      <c r="Q89" s="68"/>
      <c r="R89" s="115"/>
      <c r="S89" s="115"/>
      <c r="T89" s="115"/>
      <c r="U89" s="68"/>
      <c r="V89" s="68"/>
      <c r="W89" s="68"/>
      <c r="X89" s="115"/>
      <c r="Y89" s="68"/>
      <c r="Z89" s="115"/>
    </row>
    <row r="90" ht="15.75" customHeight="1">
      <c r="H90" s="115"/>
      <c r="I90" s="115"/>
      <c r="J90" s="115"/>
      <c r="M90" s="68"/>
      <c r="N90" s="68"/>
      <c r="O90" s="68"/>
      <c r="P90" s="115"/>
      <c r="Q90" s="68"/>
      <c r="R90" s="115"/>
      <c r="S90" s="115"/>
      <c r="T90" s="115"/>
      <c r="U90" s="68"/>
      <c r="V90" s="68"/>
      <c r="W90" s="68"/>
      <c r="X90" s="115"/>
      <c r="Y90" s="68"/>
      <c r="Z90" s="115"/>
    </row>
    <row r="91" ht="15.75" customHeight="1">
      <c r="H91" s="115"/>
      <c r="I91" s="115"/>
      <c r="J91" s="115"/>
      <c r="M91" s="68"/>
      <c r="N91" s="68"/>
      <c r="O91" s="68"/>
      <c r="P91" s="115"/>
      <c r="Q91" s="68"/>
      <c r="R91" s="115"/>
      <c r="S91" s="115"/>
      <c r="T91" s="115"/>
      <c r="U91" s="68"/>
      <c r="V91" s="68"/>
      <c r="W91" s="68"/>
      <c r="X91" s="115"/>
      <c r="Y91" s="68"/>
      <c r="Z91" s="115"/>
    </row>
    <row r="92" ht="15.75" customHeight="1">
      <c r="H92" s="115"/>
      <c r="I92" s="115"/>
      <c r="J92" s="115"/>
      <c r="M92" s="68"/>
      <c r="N92" s="68"/>
      <c r="O92" s="68"/>
      <c r="P92" s="115"/>
      <c r="Q92" s="68"/>
      <c r="R92" s="115"/>
      <c r="S92" s="115"/>
      <c r="T92" s="115"/>
      <c r="U92" s="68"/>
      <c r="V92" s="68"/>
      <c r="W92" s="68"/>
      <c r="X92" s="115"/>
      <c r="Y92" s="68"/>
      <c r="Z92" s="115"/>
    </row>
    <row r="93" ht="15.75" customHeight="1">
      <c r="H93" s="115"/>
      <c r="I93" s="115"/>
      <c r="J93" s="115"/>
      <c r="M93" s="68"/>
      <c r="N93" s="68"/>
      <c r="O93" s="68"/>
      <c r="P93" s="115"/>
      <c r="Q93" s="68"/>
      <c r="R93" s="115"/>
      <c r="S93" s="115"/>
      <c r="T93" s="115"/>
      <c r="U93" s="68"/>
      <c r="V93" s="68"/>
      <c r="W93" s="68"/>
      <c r="X93" s="115"/>
      <c r="Y93" s="68"/>
      <c r="Z93" s="115"/>
    </row>
    <row r="94" ht="15.75" customHeight="1">
      <c r="H94" s="115"/>
      <c r="I94" s="115"/>
      <c r="J94" s="115"/>
      <c r="M94" s="68"/>
      <c r="N94" s="68"/>
      <c r="O94" s="68"/>
      <c r="P94" s="115"/>
      <c r="Q94" s="68"/>
      <c r="R94" s="115"/>
      <c r="S94" s="115"/>
      <c r="T94" s="115"/>
      <c r="U94" s="68"/>
      <c r="V94" s="68"/>
      <c r="W94" s="68"/>
      <c r="X94" s="115"/>
      <c r="Y94" s="68"/>
      <c r="Z94" s="115"/>
    </row>
    <row r="95" ht="15.75" customHeight="1">
      <c r="H95" s="115"/>
      <c r="I95" s="115"/>
      <c r="J95" s="115"/>
      <c r="M95" s="68"/>
      <c r="N95" s="68"/>
      <c r="O95" s="68"/>
      <c r="P95" s="115"/>
      <c r="Q95" s="68"/>
      <c r="R95" s="115"/>
      <c r="S95" s="115"/>
      <c r="T95" s="115"/>
      <c r="U95" s="68"/>
      <c r="V95" s="68"/>
      <c r="W95" s="68"/>
      <c r="X95" s="115"/>
      <c r="Y95" s="68"/>
      <c r="Z95" s="115"/>
    </row>
    <row r="96" ht="15.75" customHeight="1">
      <c r="H96" s="115"/>
      <c r="I96" s="115"/>
      <c r="J96" s="115"/>
      <c r="M96" s="68"/>
      <c r="N96" s="68"/>
      <c r="O96" s="68"/>
      <c r="P96" s="115"/>
      <c r="Q96" s="68"/>
      <c r="R96" s="115"/>
      <c r="S96" s="115"/>
      <c r="T96" s="115"/>
      <c r="U96" s="68"/>
      <c r="V96" s="68"/>
      <c r="W96" s="68"/>
      <c r="X96" s="115"/>
      <c r="Y96" s="68"/>
      <c r="Z96" s="115"/>
    </row>
    <row r="97" ht="15.75" customHeight="1">
      <c r="H97" s="115"/>
      <c r="I97" s="115"/>
      <c r="J97" s="115"/>
      <c r="M97" s="68"/>
      <c r="N97" s="68"/>
      <c r="O97" s="68"/>
      <c r="P97" s="115"/>
      <c r="Q97" s="68"/>
      <c r="R97" s="115"/>
      <c r="S97" s="115"/>
      <c r="T97" s="115"/>
      <c r="U97" s="68"/>
      <c r="V97" s="68"/>
      <c r="W97" s="68"/>
      <c r="X97" s="115"/>
      <c r="Y97" s="68"/>
      <c r="Z97" s="115"/>
    </row>
    <row r="98" ht="15.75" customHeight="1">
      <c r="H98" s="115"/>
      <c r="I98" s="115"/>
      <c r="J98" s="115"/>
      <c r="M98" s="68"/>
      <c r="N98" s="68"/>
      <c r="O98" s="68"/>
      <c r="P98" s="115"/>
      <c r="Q98" s="68"/>
      <c r="R98" s="115"/>
      <c r="S98" s="115"/>
      <c r="T98" s="115"/>
      <c r="U98" s="68"/>
      <c r="V98" s="68"/>
      <c r="W98" s="68"/>
      <c r="X98" s="115"/>
      <c r="Y98" s="68"/>
      <c r="Z98" s="115"/>
    </row>
    <row r="99" ht="15.75" customHeight="1">
      <c r="H99" s="115"/>
      <c r="I99" s="115"/>
      <c r="J99" s="115"/>
      <c r="M99" s="68"/>
      <c r="N99" s="68"/>
      <c r="O99" s="68"/>
      <c r="P99" s="115"/>
      <c r="Q99" s="68"/>
      <c r="R99" s="115"/>
      <c r="S99" s="115"/>
      <c r="T99" s="115"/>
      <c r="U99" s="68"/>
      <c r="V99" s="68"/>
      <c r="W99" s="68"/>
      <c r="X99" s="115"/>
      <c r="Y99" s="68"/>
      <c r="Z99" s="115"/>
    </row>
    <row r="100" ht="15.75" customHeight="1">
      <c r="H100" s="115"/>
      <c r="I100" s="115"/>
      <c r="J100" s="115"/>
      <c r="M100" s="68"/>
      <c r="N100" s="68"/>
      <c r="O100" s="68"/>
      <c r="P100" s="115"/>
      <c r="Q100" s="68"/>
      <c r="R100" s="115"/>
      <c r="S100" s="115"/>
      <c r="T100" s="115"/>
      <c r="U100" s="68"/>
      <c r="V100" s="68"/>
      <c r="W100" s="68"/>
      <c r="X100" s="115"/>
      <c r="Y100" s="68"/>
      <c r="Z100" s="115"/>
    </row>
    <row r="101" ht="15.75" customHeight="1">
      <c r="H101" s="115"/>
      <c r="I101" s="115"/>
      <c r="J101" s="115"/>
      <c r="M101" s="68"/>
      <c r="N101" s="68"/>
      <c r="O101" s="68"/>
      <c r="P101" s="115"/>
      <c r="Q101" s="68"/>
      <c r="R101" s="115"/>
      <c r="S101" s="115"/>
      <c r="T101" s="115"/>
      <c r="U101" s="68"/>
      <c r="V101" s="68"/>
      <c r="W101" s="68"/>
      <c r="X101" s="115"/>
      <c r="Y101" s="68"/>
      <c r="Z101" s="115"/>
    </row>
    <row r="102" ht="15.75" customHeight="1">
      <c r="H102" s="115"/>
      <c r="I102" s="115"/>
      <c r="J102" s="115"/>
      <c r="M102" s="68"/>
      <c r="N102" s="68"/>
      <c r="O102" s="68"/>
      <c r="P102" s="115"/>
      <c r="Q102" s="68"/>
      <c r="R102" s="115"/>
      <c r="S102" s="115"/>
      <c r="T102" s="115"/>
      <c r="U102" s="68"/>
      <c r="V102" s="68"/>
      <c r="W102" s="68"/>
      <c r="X102" s="115"/>
      <c r="Y102" s="68"/>
      <c r="Z102" s="115"/>
    </row>
    <row r="103" ht="15.75" customHeight="1">
      <c r="H103" s="115"/>
      <c r="I103" s="115"/>
      <c r="J103" s="115"/>
      <c r="M103" s="68"/>
      <c r="N103" s="68"/>
      <c r="O103" s="68"/>
      <c r="P103" s="115"/>
      <c r="Q103" s="68"/>
      <c r="R103" s="115"/>
      <c r="S103" s="115"/>
      <c r="T103" s="115"/>
      <c r="U103" s="68"/>
      <c r="V103" s="68"/>
      <c r="W103" s="68"/>
      <c r="X103" s="115"/>
      <c r="Y103" s="68"/>
      <c r="Z103" s="115"/>
    </row>
    <row r="104" ht="15.75" customHeight="1">
      <c r="H104" s="115"/>
      <c r="I104" s="115"/>
      <c r="J104" s="115"/>
      <c r="M104" s="68"/>
      <c r="N104" s="68"/>
      <c r="O104" s="68"/>
      <c r="P104" s="115"/>
      <c r="Q104" s="68"/>
      <c r="R104" s="115"/>
      <c r="S104" s="115"/>
      <c r="T104" s="115"/>
      <c r="U104" s="68"/>
      <c r="V104" s="68"/>
      <c r="W104" s="68"/>
      <c r="X104" s="115"/>
      <c r="Y104" s="68"/>
      <c r="Z104" s="115"/>
    </row>
    <row r="105" ht="15.75" customHeight="1">
      <c r="H105" s="115"/>
      <c r="I105" s="115"/>
      <c r="J105" s="115"/>
      <c r="M105" s="68"/>
      <c r="N105" s="68"/>
      <c r="O105" s="68"/>
      <c r="P105" s="115"/>
      <c r="Q105" s="68"/>
      <c r="R105" s="115"/>
      <c r="S105" s="115"/>
      <c r="T105" s="115"/>
      <c r="U105" s="68"/>
      <c r="V105" s="68"/>
      <c r="W105" s="68"/>
      <c r="X105" s="115"/>
      <c r="Y105" s="68"/>
      <c r="Z105" s="115"/>
    </row>
    <row r="106" ht="15.75" customHeight="1">
      <c r="H106" s="115"/>
      <c r="I106" s="115"/>
      <c r="J106" s="115"/>
      <c r="M106" s="68"/>
      <c r="N106" s="68"/>
      <c r="O106" s="68"/>
      <c r="P106" s="115"/>
      <c r="Q106" s="68"/>
      <c r="R106" s="115"/>
      <c r="S106" s="115"/>
      <c r="T106" s="115"/>
      <c r="U106" s="68"/>
      <c r="V106" s="68"/>
      <c r="W106" s="68"/>
      <c r="X106" s="115"/>
      <c r="Y106" s="68"/>
      <c r="Z106" s="115"/>
    </row>
    <row r="107" ht="15.75" customHeight="1">
      <c r="H107" s="115"/>
      <c r="I107" s="115"/>
      <c r="J107" s="115"/>
      <c r="M107" s="68"/>
      <c r="N107" s="68"/>
      <c r="O107" s="68"/>
      <c r="P107" s="115"/>
      <c r="Q107" s="68"/>
      <c r="R107" s="115"/>
      <c r="S107" s="115"/>
      <c r="T107" s="115"/>
      <c r="U107" s="68"/>
      <c r="V107" s="68"/>
      <c r="W107" s="68"/>
      <c r="X107" s="115"/>
      <c r="Y107" s="68"/>
      <c r="Z107" s="115"/>
    </row>
    <row r="108" ht="15.75" customHeight="1">
      <c r="H108" s="115"/>
      <c r="I108" s="115"/>
      <c r="J108" s="115"/>
      <c r="M108" s="68"/>
      <c r="N108" s="68"/>
      <c r="O108" s="68"/>
      <c r="P108" s="115"/>
      <c r="Q108" s="68"/>
      <c r="R108" s="115"/>
      <c r="S108" s="115"/>
      <c r="T108" s="115"/>
      <c r="U108" s="68"/>
      <c r="V108" s="68"/>
      <c r="W108" s="68"/>
      <c r="X108" s="115"/>
      <c r="Y108" s="68"/>
      <c r="Z108" s="115"/>
    </row>
    <row r="109" ht="15.75" customHeight="1">
      <c r="H109" s="115"/>
      <c r="I109" s="115"/>
      <c r="J109" s="115"/>
      <c r="M109" s="68"/>
      <c r="N109" s="68"/>
      <c r="O109" s="68"/>
      <c r="P109" s="115"/>
      <c r="Q109" s="68"/>
      <c r="R109" s="115"/>
      <c r="S109" s="115"/>
      <c r="T109" s="115"/>
      <c r="U109" s="68"/>
      <c r="V109" s="68"/>
      <c r="W109" s="68"/>
      <c r="X109" s="115"/>
      <c r="Y109" s="68"/>
      <c r="Z109" s="115"/>
    </row>
    <row r="110" ht="15.75" customHeight="1">
      <c r="H110" s="115"/>
      <c r="I110" s="115"/>
      <c r="J110" s="115"/>
      <c r="M110" s="68"/>
      <c r="N110" s="68"/>
      <c r="O110" s="68"/>
      <c r="P110" s="115"/>
      <c r="Q110" s="68"/>
      <c r="R110" s="115"/>
      <c r="S110" s="115"/>
      <c r="T110" s="115"/>
      <c r="U110" s="68"/>
      <c r="V110" s="68"/>
      <c r="W110" s="68"/>
      <c r="X110" s="115"/>
      <c r="Y110" s="68"/>
      <c r="Z110" s="115"/>
    </row>
    <row r="111" ht="15.75" customHeight="1">
      <c r="H111" s="115"/>
      <c r="I111" s="115"/>
      <c r="J111" s="115"/>
      <c r="M111" s="68"/>
      <c r="N111" s="68"/>
      <c r="O111" s="68"/>
      <c r="P111" s="115"/>
      <c r="Q111" s="68"/>
      <c r="R111" s="115"/>
      <c r="S111" s="115"/>
      <c r="T111" s="115"/>
      <c r="U111" s="68"/>
      <c r="V111" s="68"/>
      <c r="W111" s="68"/>
      <c r="X111" s="115"/>
      <c r="Y111" s="68"/>
      <c r="Z111" s="115"/>
    </row>
    <row r="112" ht="15.75" customHeight="1">
      <c r="H112" s="115"/>
      <c r="I112" s="115"/>
      <c r="J112" s="115"/>
      <c r="M112" s="68"/>
      <c r="N112" s="68"/>
      <c r="O112" s="68"/>
      <c r="P112" s="115"/>
      <c r="Q112" s="68"/>
      <c r="R112" s="115"/>
      <c r="S112" s="115"/>
      <c r="T112" s="115"/>
      <c r="U112" s="68"/>
      <c r="V112" s="68"/>
      <c r="W112" s="68"/>
      <c r="X112" s="115"/>
      <c r="Y112" s="68"/>
      <c r="Z112" s="115"/>
    </row>
    <row r="113" ht="15.75" customHeight="1">
      <c r="H113" s="115"/>
      <c r="I113" s="115"/>
      <c r="J113" s="115"/>
      <c r="M113" s="68"/>
      <c r="N113" s="68"/>
      <c r="O113" s="68"/>
      <c r="P113" s="115"/>
      <c r="Q113" s="68"/>
      <c r="R113" s="115"/>
      <c r="S113" s="115"/>
      <c r="T113" s="115"/>
      <c r="U113" s="68"/>
      <c r="V113" s="68"/>
      <c r="W113" s="68"/>
      <c r="X113" s="115"/>
      <c r="Y113" s="68"/>
      <c r="Z113" s="115"/>
    </row>
    <row r="114" ht="15.75" customHeight="1">
      <c r="H114" s="115"/>
      <c r="I114" s="115"/>
      <c r="J114" s="115"/>
      <c r="M114" s="68"/>
      <c r="N114" s="68"/>
      <c r="O114" s="68"/>
      <c r="P114" s="115"/>
      <c r="Q114" s="68"/>
      <c r="R114" s="115"/>
      <c r="S114" s="115"/>
      <c r="T114" s="115"/>
      <c r="U114" s="68"/>
      <c r="V114" s="68"/>
      <c r="W114" s="68"/>
      <c r="X114" s="115"/>
      <c r="Y114" s="68"/>
      <c r="Z114" s="115"/>
    </row>
    <row r="115" ht="15.75" customHeight="1">
      <c r="H115" s="115"/>
      <c r="I115" s="115"/>
      <c r="J115" s="115"/>
      <c r="M115" s="68"/>
      <c r="N115" s="68"/>
      <c r="O115" s="68"/>
      <c r="P115" s="115"/>
      <c r="Q115" s="68"/>
      <c r="R115" s="115"/>
      <c r="S115" s="115"/>
      <c r="T115" s="115"/>
      <c r="U115" s="68"/>
      <c r="V115" s="68"/>
      <c r="W115" s="68"/>
      <c r="X115" s="115"/>
      <c r="Y115" s="68"/>
      <c r="Z115" s="115"/>
    </row>
    <row r="116" ht="15.75" customHeight="1">
      <c r="H116" s="115"/>
      <c r="I116" s="115"/>
      <c r="J116" s="115"/>
      <c r="M116" s="68"/>
      <c r="N116" s="68"/>
      <c r="O116" s="68"/>
      <c r="P116" s="115"/>
      <c r="Q116" s="68"/>
      <c r="R116" s="115"/>
      <c r="S116" s="115"/>
      <c r="T116" s="115"/>
      <c r="U116" s="68"/>
      <c r="V116" s="68"/>
      <c r="W116" s="68"/>
      <c r="X116" s="115"/>
      <c r="Y116" s="68"/>
      <c r="Z116" s="115"/>
    </row>
    <row r="117" ht="15.75" customHeight="1">
      <c r="H117" s="115"/>
      <c r="I117" s="115"/>
      <c r="J117" s="115"/>
      <c r="M117" s="68"/>
      <c r="N117" s="68"/>
      <c r="O117" s="68"/>
      <c r="P117" s="115"/>
      <c r="Q117" s="68"/>
      <c r="R117" s="115"/>
      <c r="S117" s="115"/>
      <c r="T117" s="115"/>
      <c r="U117" s="68"/>
      <c r="V117" s="68"/>
      <c r="W117" s="68"/>
      <c r="X117" s="115"/>
      <c r="Y117" s="68"/>
      <c r="Z117" s="115"/>
    </row>
    <row r="118" ht="15.75" customHeight="1">
      <c r="H118" s="115"/>
      <c r="I118" s="115"/>
      <c r="J118" s="115"/>
      <c r="M118" s="68"/>
      <c r="N118" s="68"/>
      <c r="O118" s="68"/>
      <c r="P118" s="115"/>
      <c r="Q118" s="68"/>
      <c r="R118" s="115"/>
      <c r="S118" s="115"/>
      <c r="T118" s="115"/>
      <c r="U118" s="68"/>
      <c r="V118" s="68"/>
      <c r="W118" s="68"/>
      <c r="X118" s="115"/>
      <c r="Y118" s="68"/>
      <c r="Z118" s="115"/>
    </row>
    <row r="119" ht="15.75" customHeight="1">
      <c r="H119" s="115"/>
      <c r="I119" s="115"/>
      <c r="J119" s="115"/>
      <c r="M119" s="68"/>
      <c r="N119" s="68"/>
      <c r="O119" s="68"/>
      <c r="P119" s="115"/>
      <c r="Q119" s="68"/>
      <c r="R119" s="115"/>
      <c r="S119" s="115"/>
      <c r="T119" s="115"/>
      <c r="U119" s="68"/>
      <c r="V119" s="68"/>
      <c r="W119" s="68"/>
      <c r="X119" s="115"/>
      <c r="Y119" s="68"/>
      <c r="Z119" s="115"/>
    </row>
    <row r="120" ht="15.75" customHeight="1">
      <c r="H120" s="115"/>
      <c r="I120" s="115"/>
      <c r="J120" s="115"/>
      <c r="M120" s="68"/>
      <c r="N120" s="68"/>
      <c r="O120" s="68"/>
      <c r="P120" s="115"/>
      <c r="Q120" s="68"/>
      <c r="R120" s="115"/>
      <c r="S120" s="115"/>
      <c r="T120" s="115"/>
      <c r="U120" s="68"/>
      <c r="V120" s="68"/>
      <c r="W120" s="68"/>
      <c r="X120" s="115"/>
      <c r="Y120" s="68"/>
      <c r="Z120" s="115"/>
    </row>
    <row r="121" ht="15.75" customHeight="1">
      <c r="H121" s="115"/>
      <c r="I121" s="115"/>
      <c r="J121" s="115"/>
      <c r="M121" s="68"/>
      <c r="N121" s="68"/>
      <c r="O121" s="68"/>
      <c r="P121" s="115"/>
      <c r="Q121" s="68"/>
      <c r="R121" s="115"/>
      <c r="S121" s="115"/>
      <c r="T121" s="115"/>
      <c r="U121" s="68"/>
      <c r="V121" s="68"/>
      <c r="W121" s="68"/>
      <c r="X121" s="115"/>
      <c r="Y121" s="68"/>
      <c r="Z121" s="115"/>
    </row>
    <row r="122" ht="15.75" customHeight="1">
      <c r="H122" s="115"/>
      <c r="I122" s="115"/>
      <c r="J122" s="115"/>
      <c r="M122" s="68"/>
      <c r="N122" s="68"/>
      <c r="O122" s="68"/>
      <c r="P122" s="115"/>
      <c r="Q122" s="68"/>
      <c r="R122" s="115"/>
      <c r="S122" s="115"/>
      <c r="T122" s="115"/>
      <c r="U122" s="68"/>
      <c r="V122" s="68"/>
      <c r="W122" s="68"/>
      <c r="X122" s="115"/>
      <c r="Y122" s="68"/>
      <c r="Z122" s="115"/>
    </row>
    <row r="123" ht="15.75" customHeight="1">
      <c r="H123" s="115"/>
      <c r="I123" s="115"/>
      <c r="J123" s="115"/>
      <c r="M123" s="68"/>
      <c r="N123" s="68"/>
      <c r="O123" s="68"/>
      <c r="P123" s="115"/>
      <c r="Q123" s="68"/>
      <c r="R123" s="115"/>
      <c r="S123" s="115"/>
      <c r="T123" s="115"/>
      <c r="U123" s="68"/>
      <c r="V123" s="68"/>
      <c r="W123" s="68"/>
      <c r="X123" s="115"/>
      <c r="Y123" s="68"/>
      <c r="Z123" s="115"/>
    </row>
    <row r="124" ht="15.75" customHeight="1">
      <c r="H124" s="115"/>
      <c r="I124" s="115"/>
      <c r="J124" s="115"/>
      <c r="M124" s="68"/>
      <c r="N124" s="68"/>
      <c r="O124" s="68"/>
      <c r="P124" s="115"/>
      <c r="Q124" s="68"/>
      <c r="R124" s="115"/>
      <c r="S124" s="115"/>
      <c r="T124" s="115"/>
      <c r="U124" s="68"/>
      <c r="V124" s="68"/>
      <c r="W124" s="68"/>
      <c r="X124" s="115"/>
      <c r="Y124" s="68"/>
      <c r="Z124" s="115"/>
    </row>
    <row r="125" ht="15.75" customHeight="1">
      <c r="H125" s="115"/>
      <c r="I125" s="115"/>
      <c r="J125" s="115"/>
      <c r="M125" s="68"/>
      <c r="N125" s="68"/>
      <c r="O125" s="68"/>
      <c r="P125" s="115"/>
      <c r="Q125" s="68"/>
      <c r="R125" s="115"/>
      <c r="S125" s="115"/>
      <c r="T125" s="115"/>
      <c r="U125" s="68"/>
      <c r="V125" s="68"/>
      <c r="W125" s="68"/>
      <c r="X125" s="115"/>
      <c r="Y125" s="68"/>
      <c r="Z125" s="115"/>
    </row>
    <row r="126" ht="15.75" customHeight="1">
      <c r="H126" s="115"/>
      <c r="I126" s="115"/>
      <c r="J126" s="115"/>
      <c r="M126" s="68"/>
      <c r="N126" s="68"/>
      <c r="O126" s="68"/>
      <c r="P126" s="115"/>
      <c r="Q126" s="68"/>
      <c r="R126" s="115"/>
      <c r="S126" s="115"/>
      <c r="T126" s="115"/>
      <c r="U126" s="68"/>
      <c r="V126" s="68"/>
      <c r="W126" s="68"/>
      <c r="X126" s="115"/>
      <c r="Y126" s="68"/>
      <c r="Z126" s="115"/>
    </row>
    <row r="127" ht="15.75" customHeight="1">
      <c r="H127" s="115"/>
      <c r="I127" s="115"/>
      <c r="J127" s="115"/>
      <c r="M127" s="68"/>
      <c r="N127" s="68"/>
      <c r="O127" s="68"/>
      <c r="P127" s="115"/>
      <c r="Q127" s="68"/>
      <c r="R127" s="115"/>
      <c r="S127" s="115"/>
      <c r="T127" s="115"/>
      <c r="U127" s="68"/>
      <c r="V127" s="68"/>
      <c r="W127" s="68"/>
      <c r="X127" s="115"/>
      <c r="Y127" s="68"/>
      <c r="Z127" s="115"/>
    </row>
    <row r="128" ht="15.75" customHeight="1">
      <c r="H128" s="115"/>
      <c r="I128" s="115"/>
      <c r="J128" s="115"/>
      <c r="M128" s="68"/>
      <c r="N128" s="68"/>
      <c r="O128" s="68"/>
      <c r="P128" s="115"/>
      <c r="Q128" s="68"/>
      <c r="R128" s="115"/>
      <c r="S128" s="115"/>
      <c r="T128" s="115"/>
      <c r="U128" s="68"/>
      <c r="V128" s="68"/>
      <c r="W128" s="68"/>
      <c r="X128" s="115"/>
      <c r="Y128" s="68"/>
      <c r="Z128" s="115"/>
    </row>
    <row r="129" ht="15.75" customHeight="1">
      <c r="H129" s="115"/>
      <c r="I129" s="115"/>
      <c r="J129" s="115"/>
      <c r="M129" s="68"/>
      <c r="N129" s="68"/>
      <c r="O129" s="68"/>
      <c r="P129" s="115"/>
      <c r="Q129" s="68"/>
      <c r="R129" s="115"/>
      <c r="S129" s="115"/>
      <c r="T129" s="115"/>
      <c r="U129" s="68"/>
      <c r="V129" s="68"/>
      <c r="W129" s="68"/>
      <c r="X129" s="115"/>
      <c r="Y129" s="68"/>
      <c r="Z129" s="115"/>
    </row>
    <row r="130" ht="15.75" customHeight="1">
      <c r="H130" s="115"/>
      <c r="I130" s="115"/>
      <c r="J130" s="115"/>
      <c r="M130" s="68"/>
      <c r="N130" s="68"/>
      <c r="O130" s="68"/>
      <c r="P130" s="115"/>
      <c r="Q130" s="68"/>
      <c r="R130" s="115"/>
      <c r="S130" s="115"/>
      <c r="T130" s="115"/>
      <c r="U130" s="68"/>
      <c r="V130" s="68"/>
      <c r="W130" s="68"/>
      <c r="X130" s="115"/>
      <c r="Y130" s="68"/>
      <c r="Z130" s="115"/>
    </row>
    <row r="131" ht="15.75" customHeight="1">
      <c r="H131" s="115"/>
      <c r="I131" s="115"/>
      <c r="J131" s="115"/>
      <c r="M131" s="68"/>
      <c r="N131" s="68"/>
      <c r="O131" s="68"/>
      <c r="P131" s="115"/>
      <c r="Q131" s="68"/>
      <c r="R131" s="115"/>
      <c r="S131" s="115"/>
      <c r="T131" s="115"/>
      <c r="U131" s="68"/>
      <c r="V131" s="68"/>
      <c r="W131" s="68"/>
      <c r="X131" s="115"/>
      <c r="Y131" s="68"/>
      <c r="Z131" s="115"/>
    </row>
    <row r="132" ht="15.75" customHeight="1">
      <c r="H132" s="115"/>
      <c r="I132" s="115"/>
      <c r="J132" s="115"/>
      <c r="M132" s="68"/>
      <c r="N132" s="68"/>
      <c r="O132" s="68"/>
      <c r="P132" s="115"/>
      <c r="Q132" s="68"/>
      <c r="R132" s="115"/>
      <c r="S132" s="115"/>
      <c r="T132" s="115"/>
      <c r="U132" s="68"/>
      <c r="V132" s="68"/>
      <c r="W132" s="68"/>
      <c r="X132" s="115"/>
      <c r="Y132" s="68"/>
      <c r="Z132" s="115"/>
    </row>
    <row r="133" ht="15.75" customHeight="1">
      <c r="H133" s="115"/>
      <c r="I133" s="115"/>
      <c r="J133" s="115"/>
      <c r="M133" s="68"/>
      <c r="N133" s="68"/>
      <c r="O133" s="68"/>
      <c r="P133" s="115"/>
      <c r="Q133" s="68"/>
      <c r="R133" s="115"/>
      <c r="S133" s="115"/>
      <c r="T133" s="115"/>
      <c r="U133" s="68"/>
      <c r="V133" s="68"/>
      <c r="W133" s="68"/>
      <c r="X133" s="115"/>
      <c r="Y133" s="68"/>
      <c r="Z133" s="115"/>
    </row>
    <row r="134" ht="15.75" customHeight="1">
      <c r="H134" s="115"/>
      <c r="I134" s="115"/>
      <c r="J134" s="115"/>
      <c r="M134" s="68"/>
      <c r="N134" s="68"/>
      <c r="O134" s="68"/>
      <c r="P134" s="115"/>
      <c r="Q134" s="68"/>
      <c r="R134" s="115"/>
      <c r="S134" s="115"/>
      <c r="T134" s="115"/>
      <c r="U134" s="68"/>
      <c r="V134" s="68"/>
      <c r="W134" s="68"/>
      <c r="X134" s="115"/>
      <c r="Y134" s="68"/>
      <c r="Z134" s="115"/>
    </row>
    <row r="135" ht="15.75" customHeight="1">
      <c r="H135" s="115"/>
      <c r="I135" s="115"/>
      <c r="J135" s="115"/>
      <c r="M135" s="68"/>
      <c r="N135" s="68"/>
      <c r="O135" s="68"/>
      <c r="P135" s="115"/>
      <c r="Q135" s="68"/>
      <c r="R135" s="115"/>
      <c r="S135" s="115"/>
      <c r="T135" s="115"/>
      <c r="U135" s="68"/>
      <c r="V135" s="68"/>
      <c r="W135" s="68"/>
      <c r="X135" s="115"/>
      <c r="Y135" s="68"/>
      <c r="Z135" s="115"/>
    </row>
    <row r="136" ht="15.75" customHeight="1">
      <c r="H136" s="115"/>
      <c r="I136" s="115"/>
      <c r="J136" s="115"/>
      <c r="M136" s="68"/>
      <c r="N136" s="68"/>
      <c r="O136" s="68"/>
      <c r="P136" s="115"/>
      <c r="Q136" s="68"/>
      <c r="R136" s="115"/>
      <c r="S136" s="115"/>
      <c r="T136" s="115"/>
      <c r="U136" s="68"/>
      <c r="V136" s="68"/>
      <c r="W136" s="68"/>
      <c r="X136" s="115"/>
      <c r="Y136" s="68"/>
      <c r="Z136" s="115"/>
    </row>
    <row r="137" ht="15.75" customHeight="1">
      <c r="H137" s="115"/>
      <c r="I137" s="115"/>
      <c r="J137" s="115"/>
      <c r="M137" s="68"/>
      <c r="N137" s="68"/>
      <c r="O137" s="68"/>
      <c r="P137" s="115"/>
      <c r="Q137" s="68"/>
      <c r="R137" s="115"/>
      <c r="S137" s="115"/>
      <c r="T137" s="115"/>
      <c r="U137" s="68"/>
      <c r="V137" s="68"/>
      <c r="W137" s="68"/>
      <c r="X137" s="115"/>
      <c r="Y137" s="68"/>
      <c r="Z137" s="115"/>
    </row>
    <row r="138" ht="15.75" customHeight="1">
      <c r="H138" s="115"/>
      <c r="I138" s="115"/>
      <c r="J138" s="115"/>
      <c r="M138" s="68"/>
      <c r="N138" s="68"/>
      <c r="O138" s="68"/>
      <c r="P138" s="115"/>
      <c r="Q138" s="68"/>
      <c r="R138" s="115"/>
      <c r="S138" s="115"/>
      <c r="T138" s="115"/>
      <c r="U138" s="68"/>
      <c r="V138" s="68"/>
      <c r="W138" s="68"/>
      <c r="X138" s="115"/>
      <c r="Y138" s="68"/>
      <c r="Z138" s="115"/>
    </row>
    <row r="139" ht="15.75" customHeight="1">
      <c r="H139" s="115"/>
      <c r="I139" s="115"/>
      <c r="J139" s="115"/>
      <c r="M139" s="68"/>
      <c r="N139" s="68"/>
      <c r="O139" s="68"/>
      <c r="P139" s="115"/>
      <c r="Q139" s="68"/>
      <c r="R139" s="115"/>
      <c r="S139" s="115"/>
      <c r="T139" s="115"/>
      <c r="U139" s="68"/>
      <c r="V139" s="68"/>
      <c r="W139" s="68"/>
      <c r="X139" s="115"/>
      <c r="Y139" s="68"/>
      <c r="Z139" s="115"/>
    </row>
    <row r="140" ht="15.75" customHeight="1">
      <c r="H140" s="115"/>
      <c r="I140" s="115"/>
      <c r="J140" s="115"/>
      <c r="M140" s="68"/>
      <c r="N140" s="68"/>
      <c r="O140" s="68"/>
      <c r="P140" s="115"/>
      <c r="Q140" s="68"/>
      <c r="R140" s="115"/>
      <c r="S140" s="115"/>
      <c r="T140" s="115"/>
      <c r="U140" s="68"/>
      <c r="V140" s="68"/>
      <c r="W140" s="68"/>
      <c r="X140" s="115"/>
      <c r="Y140" s="68"/>
      <c r="Z140" s="115"/>
    </row>
    <row r="141" ht="15.75" customHeight="1">
      <c r="H141" s="115"/>
      <c r="I141" s="115"/>
      <c r="J141" s="115"/>
      <c r="M141" s="68"/>
      <c r="N141" s="68"/>
      <c r="O141" s="68"/>
      <c r="P141" s="115"/>
      <c r="Q141" s="68"/>
      <c r="R141" s="115"/>
      <c r="S141" s="115"/>
      <c r="T141" s="115"/>
      <c r="U141" s="68"/>
      <c r="V141" s="68"/>
      <c r="W141" s="68"/>
      <c r="X141" s="115"/>
      <c r="Y141" s="68"/>
      <c r="Z141" s="115"/>
    </row>
    <row r="142" ht="15.75" customHeight="1">
      <c r="H142" s="115"/>
      <c r="I142" s="115"/>
      <c r="J142" s="115"/>
      <c r="M142" s="68"/>
      <c r="N142" s="68"/>
      <c r="O142" s="68"/>
      <c r="P142" s="115"/>
      <c r="Q142" s="68"/>
      <c r="R142" s="115"/>
      <c r="S142" s="115"/>
      <c r="T142" s="115"/>
      <c r="U142" s="68"/>
      <c r="V142" s="68"/>
      <c r="W142" s="68"/>
      <c r="X142" s="115"/>
      <c r="Y142" s="68"/>
      <c r="Z142" s="115"/>
    </row>
    <row r="143" ht="15.75" customHeight="1">
      <c r="H143" s="115"/>
      <c r="I143" s="115"/>
      <c r="J143" s="115"/>
      <c r="M143" s="68"/>
      <c r="N143" s="68"/>
      <c r="O143" s="68"/>
      <c r="P143" s="115"/>
      <c r="Q143" s="68"/>
      <c r="R143" s="115"/>
      <c r="S143" s="115"/>
      <c r="T143" s="115"/>
      <c r="U143" s="68"/>
      <c r="V143" s="68"/>
      <c r="W143" s="68"/>
      <c r="X143" s="115"/>
      <c r="Y143" s="68"/>
      <c r="Z143" s="115"/>
    </row>
    <row r="144" ht="15.75" customHeight="1">
      <c r="H144" s="115"/>
      <c r="I144" s="115"/>
      <c r="J144" s="115"/>
      <c r="M144" s="68"/>
      <c r="N144" s="68"/>
      <c r="O144" s="68"/>
      <c r="P144" s="115"/>
      <c r="Q144" s="68"/>
      <c r="R144" s="115"/>
      <c r="S144" s="115"/>
      <c r="T144" s="115"/>
      <c r="U144" s="68"/>
      <c r="V144" s="68"/>
      <c r="W144" s="68"/>
      <c r="X144" s="115"/>
      <c r="Y144" s="68"/>
      <c r="Z144" s="115"/>
    </row>
    <row r="145" ht="15.75" customHeight="1">
      <c r="H145" s="115"/>
      <c r="I145" s="115"/>
      <c r="J145" s="115"/>
      <c r="M145" s="68"/>
      <c r="N145" s="68"/>
      <c r="O145" s="68"/>
      <c r="P145" s="115"/>
      <c r="Q145" s="68"/>
      <c r="R145" s="115"/>
      <c r="S145" s="115"/>
      <c r="T145" s="115"/>
      <c r="U145" s="68"/>
      <c r="V145" s="68"/>
      <c r="W145" s="68"/>
      <c r="X145" s="115"/>
      <c r="Y145" s="68"/>
      <c r="Z145" s="115"/>
    </row>
    <row r="146" ht="15.75" customHeight="1">
      <c r="H146" s="115"/>
      <c r="I146" s="115"/>
      <c r="J146" s="115"/>
      <c r="M146" s="68"/>
      <c r="N146" s="68"/>
      <c r="O146" s="68"/>
      <c r="P146" s="115"/>
      <c r="Q146" s="68"/>
      <c r="R146" s="115"/>
      <c r="S146" s="115"/>
      <c r="T146" s="115"/>
      <c r="U146" s="68"/>
      <c r="V146" s="68"/>
      <c r="W146" s="68"/>
      <c r="X146" s="115"/>
      <c r="Y146" s="68"/>
      <c r="Z146" s="115"/>
    </row>
    <row r="147" ht="15.75" customHeight="1">
      <c r="H147" s="115"/>
      <c r="I147" s="115"/>
      <c r="J147" s="115"/>
      <c r="M147" s="68"/>
      <c r="N147" s="68"/>
      <c r="O147" s="68"/>
      <c r="P147" s="115"/>
      <c r="Q147" s="68"/>
      <c r="R147" s="115"/>
      <c r="S147" s="115"/>
      <c r="T147" s="115"/>
      <c r="U147" s="68"/>
      <c r="V147" s="68"/>
      <c r="W147" s="68"/>
      <c r="X147" s="115"/>
      <c r="Y147" s="68"/>
      <c r="Z147" s="115"/>
    </row>
    <row r="148" ht="15.75" customHeight="1">
      <c r="H148" s="115"/>
      <c r="I148" s="115"/>
      <c r="J148" s="115"/>
      <c r="M148" s="68"/>
      <c r="N148" s="68"/>
      <c r="O148" s="68"/>
      <c r="P148" s="115"/>
      <c r="Q148" s="68"/>
      <c r="R148" s="115"/>
      <c r="S148" s="115"/>
      <c r="T148" s="115"/>
      <c r="U148" s="68"/>
      <c r="V148" s="68"/>
      <c r="W148" s="68"/>
      <c r="X148" s="115"/>
      <c r="Y148" s="68"/>
      <c r="Z148" s="115"/>
    </row>
    <row r="149" ht="15.75" customHeight="1">
      <c r="H149" s="115"/>
      <c r="I149" s="115"/>
      <c r="J149" s="115"/>
      <c r="M149" s="68"/>
      <c r="N149" s="68"/>
      <c r="O149" s="68"/>
      <c r="P149" s="115"/>
      <c r="Q149" s="68"/>
      <c r="R149" s="115"/>
      <c r="S149" s="115"/>
      <c r="T149" s="115"/>
      <c r="U149" s="68"/>
      <c r="V149" s="68"/>
      <c r="W149" s="68"/>
      <c r="X149" s="115"/>
      <c r="Y149" s="68"/>
      <c r="Z149" s="115"/>
    </row>
    <row r="150" ht="15.75" customHeight="1">
      <c r="H150" s="115"/>
      <c r="I150" s="115"/>
      <c r="J150" s="115"/>
      <c r="M150" s="68"/>
      <c r="N150" s="68"/>
      <c r="O150" s="68"/>
      <c r="P150" s="115"/>
      <c r="Q150" s="68"/>
      <c r="R150" s="115"/>
      <c r="S150" s="115"/>
      <c r="T150" s="115"/>
      <c r="U150" s="68"/>
      <c r="V150" s="68"/>
      <c r="W150" s="68"/>
      <c r="X150" s="115"/>
      <c r="Y150" s="68"/>
      <c r="Z150" s="115"/>
    </row>
    <row r="151" ht="15.75" customHeight="1">
      <c r="H151" s="115"/>
      <c r="I151" s="115"/>
      <c r="J151" s="115"/>
      <c r="M151" s="68"/>
      <c r="N151" s="68"/>
      <c r="O151" s="68"/>
      <c r="P151" s="115"/>
      <c r="Q151" s="68"/>
      <c r="R151" s="115"/>
      <c r="S151" s="115"/>
      <c r="T151" s="115"/>
      <c r="U151" s="68"/>
      <c r="V151" s="68"/>
      <c r="W151" s="68"/>
      <c r="X151" s="115"/>
      <c r="Y151" s="68"/>
      <c r="Z151" s="115"/>
    </row>
    <row r="152" ht="15.75" customHeight="1">
      <c r="H152" s="115"/>
      <c r="I152" s="115"/>
      <c r="J152" s="115"/>
      <c r="M152" s="68"/>
      <c r="N152" s="68"/>
      <c r="O152" s="68"/>
      <c r="P152" s="115"/>
      <c r="Q152" s="68"/>
      <c r="R152" s="115"/>
      <c r="S152" s="115"/>
      <c r="T152" s="115"/>
      <c r="U152" s="68"/>
      <c r="V152" s="68"/>
      <c r="W152" s="68"/>
      <c r="X152" s="115"/>
      <c r="Y152" s="68"/>
      <c r="Z152" s="115"/>
    </row>
    <row r="153" ht="15.75" customHeight="1">
      <c r="H153" s="115"/>
      <c r="I153" s="115"/>
      <c r="J153" s="115"/>
      <c r="M153" s="68"/>
      <c r="N153" s="68"/>
      <c r="O153" s="68"/>
      <c r="P153" s="115"/>
      <c r="Q153" s="68"/>
      <c r="R153" s="115"/>
      <c r="S153" s="115"/>
      <c r="T153" s="115"/>
      <c r="U153" s="68"/>
      <c r="V153" s="68"/>
      <c r="W153" s="68"/>
      <c r="X153" s="115"/>
      <c r="Y153" s="68"/>
      <c r="Z153" s="115"/>
    </row>
    <row r="154" ht="15.75" customHeight="1">
      <c r="H154" s="115"/>
      <c r="I154" s="115"/>
      <c r="J154" s="115"/>
      <c r="M154" s="68"/>
      <c r="N154" s="68"/>
      <c r="O154" s="68"/>
      <c r="P154" s="115"/>
      <c r="Q154" s="68"/>
      <c r="R154" s="115"/>
      <c r="S154" s="115"/>
      <c r="T154" s="115"/>
      <c r="U154" s="68"/>
      <c r="V154" s="68"/>
      <c r="W154" s="68"/>
      <c r="X154" s="115"/>
      <c r="Y154" s="68"/>
      <c r="Z154" s="115"/>
    </row>
    <row r="155" ht="15.75" customHeight="1">
      <c r="H155" s="115"/>
      <c r="I155" s="115"/>
      <c r="J155" s="115"/>
      <c r="M155" s="68"/>
      <c r="N155" s="68"/>
      <c r="O155" s="68"/>
      <c r="P155" s="115"/>
      <c r="Q155" s="68"/>
      <c r="R155" s="115"/>
      <c r="S155" s="115"/>
      <c r="T155" s="115"/>
      <c r="U155" s="68"/>
      <c r="V155" s="68"/>
      <c r="W155" s="68"/>
      <c r="X155" s="115"/>
      <c r="Y155" s="68"/>
      <c r="Z155" s="115"/>
    </row>
    <row r="156" ht="15.75" customHeight="1">
      <c r="H156" s="115"/>
      <c r="I156" s="115"/>
      <c r="J156" s="115"/>
      <c r="M156" s="68"/>
      <c r="N156" s="68"/>
      <c r="O156" s="68"/>
      <c r="P156" s="115"/>
      <c r="Q156" s="68"/>
      <c r="R156" s="115"/>
      <c r="S156" s="115"/>
      <c r="T156" s="115"/>
      <c r="U156" s="68"/>
      <c r="V156" s="68"/>
      <c r="W156" s="68"/>
      <c r="X156" s="115"/>
      <c r="Y156" s="68"/>
      <c r="Z156" s="115"/>
    </row>
    <row r="157" ht="15.75" customHeight="1">
      <c r="H157" s="115"/>
      <c r="I157" s="115"/>
      <c r="J157" s="115"/>
      <c r="M157" s="68"/>
      <c r="N157" s="68"/>
      <c r="O157" s="68"/>
      <c r="P157" s="115"/>
      <c r="Q157" s="68"/>
      <c r="R157" s="115"/>
      <c r="S157" s="115"/>
      <c r="T157" s="115"/>
      <c r="U157" s="68"/>
      <c r="V157" s="68"/>
      <c r="W157" s="68"/>
      <c r="X157" s="115"/>
      <c r="Y157" s="68"/>
      <c r="Z157" s="115"/>
    </row>
    <row r="158" ht="15.75" customHeight="1">
      <c r="H158" s="115"/>
      <c r="I158" s="115"/>
      <c r="J158" s="115"/>
      <c r="M158" s="68"/>
      <c r="N158" s="68"/>
      <c r="O158" s="68"/>
      <c r="P158" s="115"/>
      <c r="Q158" s="68"/>
      <c r="R158" s="115"/>
      <c r="S158" s="115"/>
      <c r="T158" s="115"/>
      <c r="U158" s="68"/>
      <c r="V158" s="68"/>
      <c r="W158" s="68"/>
      <c r="X158" s="115"/>
      <c r="Y158" s="68"/>
      <c r="Z158" s="115"/>
    </row>
    <row r="159" ht="15.75" customHeight="1">
      <c r="H159" s="115"/>
      <c r="I159" s="115"/>
      <c r="J159" s="115"/>
      <c r="M159" s="68"/>
      <c r="N159" s="68"/>
      <c r="O159" s="68"/>
      <c r="P159" s="115"/>
      <c r="Q159" s="68"/>
      <c r="R159" s="115"/>
      <c r="S159" s="115"/>
      <c r="T159" s="115"/>
      <c r="U159" s="68"/>
      <c r="V159" s="68"/>
      <c r="W159" s="68"/>
      <c r="X159" s="115"/>
      <c r="Y159" s="68"/>
      <c r="Z159" s="115"/>
    </row>
    <row r="160" ht="15.75" customHeight="1">
      <c r="H160" s="115"/>
      <c r="I160" s="115"/>
      <c r="J160" s="115"/>
      <c r="M160" s="68"/>
      <c r="N160" s="68"/>
      <c r="O160" s="68"/>
      <c r="P160" s="115"/>
      <c r="Q160" s="68"/>
      <c r="R160" s="115"/>
      <c r="S160" s="115"/>
      <c r="T160" s="115"/>
      <c r="U160" s="68"/>
      <c r="V160" s="68"/>
      <c r="W160" s="68"/>
      <c r="X160" s="115"/>
      <c r="Y160" s="68"/>
      <c r="Z160" s="115"/>
    </row>
    <row r="161" ht="15.75" customHeight="1">
      <c r="H161" s="115"/>
      <c r="I161" s="115"/>
      <c r="J161" s="115"/>
      <c r="M161" s="68"/>
      <c r="N161" s="68"/>
      <c r="O161" s="68"/>
      <c r="P161" s="115"/>
      <c r="Q161" s="68"/>
      <c r="R161" s="115"/>
      <c r="S161" s="115"/>
      <c r="T161" s="115"/>
      <c r="U161" s="68"/>
      <c r="V161" s="68"/>
      <c r="W161" s="68"/>
      <c r="X161" s="115"/>
      <c r="Y161" s="68"/>
      <c r="Z161" s="115"/>
    </row>
    <row r="162" ht="15.75" customHeight="1">
      <c r="H162" s="115"/>
      <c r="I162" s="115"/>
      <c r="J162" s="115"/>
      <c r="M162" s="68"/>
      <c r="N162" s="68"/>
      <c r="O162" s="68"/>
      <c r="P162" s="115"/>
      <c r="Q162" s="68"/>
      <c r="R162" s="115"/>
      <c r="S162" s="115"/>
      <c r="T162" s="115"/>
      <c r="U162" s="68"/>
      <c r="V162" s="68"/>
      <c r="W162" s="68"/>
      <c r="X162" s="115"/>
      <c r="Y162" s="68"/>
      <c r="Z162" s="115"/>
    </row>
    <row r="163" ht="15.75" customHeight="1">
      <c r="H163" s="115"/>
      <c r="I163" s="115"/>
      <c r="J163" s="115"/>
      <c r="M163" s="68"/>
      <c r="N163" s="68"/>
      <c r="O163" s="68"/>
      <c r="P163" s="115"/>
      <c r="Q163" s="68"/>
      <c r="R163" s="115"/>
      <c r="S163" s="115"/>
      <c r="T163" s="115"/>
      <c r="U163" s="68"/>
      <c r="V163" s="68"/>
      <c r="W163" s="68"/>
      <c r="X163" s="115"/>
      <c r="Y163" s="68"/>
      <c r="Z163" s="115"/>
    </row>
    <row r="164" ht="15.75" customHeight="1">
      <c r="H164" s="115"/>
      <c r="I164" s="115"/>
      <c r="J164" s="115"/>
      <c r="M164" s="68"/>
      <c r="N164" s="68"/>
      <c r="O164" s="68"/>
      <c r="P164" s="115"/>
      <c r="Q164" s="68"/>
      <c r="R164" s="115"/>
      <c r="S164" s="115"/>
      <c r="T164" s="115"/>
      <c r="U164" s="68"/>
      <c r="V164" s="68"/>
      <c r="W164" s="68"/>
      <c r="X164" s="115"/>
      <c r="Y164" s="68"/>
      <c r="Z164" s="115"/>
    </row>
    <row r="165" ht="15.75" customHeight="1">
      <c r="H165" s="115"/>
      <c r="I165" s="115"/>
      <c r="J165" s="115"/>
      <c r="M165" s="68"/>
      <c r="N165" s="68"/>
      <c r="O165" s="68"/>
      <c r="P165" s="115"/>
      <c r="Q165" s="68"/>
      <c r="R165" s="115"/>
      <c r="S165" s="115"/>
      <c r="T165" s="115"/>
      <c r="U165" s="68"/>
      <c r="V165" s="68"/>
      <c r="W165" s="68"/>
      <c r="X165" s="115"/>
      <c r="Y165" s="68"/>
      <c r="Z165" s="115"/>
    </row>
    <row r="166" ht="15.75" customHeight="1">
      <c r="H166" s="115"/>
      <c r="I166" s="115"/>
      <c r="J166" s="115"/>
      <c r="M166" s="68"/>
      <c r="N166" s="68"/>
      <c r="O166" s="68"/>
      <c r="P166" s="115"/>
      <c r="Q166" s="68"/>
      <c r="R166" s="115"/>
      <c r="S166" s="115"/>
      <c r="T166" s="115"/>
      <c r="U166" s="68"/>
      <c r="V166" s="68"/>
      <c r="W166" s="68"/>
      <c r="X166" s="115"/>
      <c r="Y166" s="68"/>
      <c r="Z166" s="115"/>
    </row>
    <row r="167" ht="15.75" customHeight="1">
      <c r="H167" s="115"/>
      <c r="I167" s="115"/>
      <c r="J167" s="115"/>
      <c r="M167" s="68"/>
      <c r="N167" s="68"/>
      <c r="O167" s="68"/>
      <c r="P167" s="115"/>
      <c r="Q167" s="68"/>
      <c r="R167" s="115"/>
      <c r="S167" s="115"/>
      <c r="T167" s="115"/>
      <c r="U167" s="68"/>
      <c r="V167" s="68"/>
      <c r="W167" s="68"/>
      <c r="X167" s="115"/>
      <c r="Y167" s="68"/>
      <c r="Z167" s="115"/>
    </row>
    <row r="168" ht="15.75" customHeight="1">
      <c r="H168" s="115"/>
      <c r="I168" s="115"/>
      <c r="J168" s="115"/>
      <c r="M168" s="68"/>
      <c r="N168" s="68"/>
      <c r="O168" s="68"/>
      <c r="P168" s="115"/>
      <c r="Q168" s="68"/>
      <c r="R168" s="115"/>
      <c r="S168" s="115"/>
      <c r="T168" s="115"/>
      <c r="U168" s="68"/>
      <c r="V168" s="68"/>
      <c r="W168" s="68"/>
      <c r="X168" s="115"/>
      <c r="Y168" s="68"/>
      <c r="Z168" s="115"/>
    </row>
    <row r="169" ht="15.75" customHeight="1">
      <c r="H169" s="115"/>
      <c r="I169" s="115"/>
      <c r="J169" s="115"/>
      <c r="M169" s="68"/>
      <c r="N169" s="68"/>
      <c r="O169" s="68"/>
      <c r="P169" s="115"/>
      <c r="Q169" s="68"/>
      <c r="R169" s="115"/>
      <c r="S169" s="115"/>
      <c r="T169" s="115"/>
      <c r="U169" s="68"/>
      <c r="V169" s="68"/>
      <c r="W169" s="68"/>
      <c r="X169" s="115"/>
      <c r="Y169" s="68"/>
      <c r="Z169" s="115"/>
    </row>
    <row r="170" ht="15.75" customHeight="1">
      <c r="H170" s="115"/>
      <c r="I170" s="115"/>
      <c r="J170" s="115"/>
      <c r="M170" s="68"/>
      <c r="N170" s="68"/>
      <c r="O170" s="68"/>
      <c r="P170" s="115"/>
      <c r="Q170" s="68"/>
      <c r="R170" s="115"/>
      <c r="S170" s="115"/>
      <c r="T170" s="115"/>
      <c r="U170" s="68"/>
      <c r="V170" s="68"/>
      <c r="W170" s="68"/>
      <c r="X170" s="115"/>
      <c r="Y170" s="68"/>
      <c r="Z170" s="115"/>
    </row>
    <row r="171" ht="15.75" customHeight="1">
      <c r="H171" s="115"/>
      <c r="I171" s="115"/>
      <c r="J171" s="115"/>
      <c r="M171" s="68"/>
      <c r="N171" s="68"/>
      <c r="O171" s="68"/>
      <c r="P171" s="115"/>
      <c r="Q171" s="68"/>
      <c r="R171" s="115"/>
      <c r="S171" s="115"/>
      <c r="T171" s="115"/>
      <c r="U171" s="68"/>
      <c r="V171" s="68"/>
      <c r="W171" s="68"/>
      <c r="X171" s="115"/>
      <c r="Y171" s="68"/>
      <c r="Z171" s="115"/>
    </row>
    <row r="172" ht="15.75" customHeight="1">
      <c r="H172" s="115"/>
      <c r="I172" s="115"/>
      <c r="J172" s="115"/>
      <c r="M172" s="68"/>
      <c r="N172" s="68"/>
      <c r="O172" s="68"/>
      <c r="P172" s="115"/>
      <c r="Q172" s="68"/>
      <c r="R172" s="115"/>
      <c r="S172" s="115"/>
      <c r="T172" s="115"/>
      <c r="U172" s="68"/>
      <c r="V172" s="68"/>
      <c r="W172" s="68"/>
      <c r="X172" s="115"/>
      <c r="Y172" s="68"/>
      <c r="Z172" s="115"/>
    </row>
    <row r="173" ht="15.75" customHeight="1">
      <c r="H173" s="115"/>
      <c r="I173" s="115"/>
      <c r="J173" s="115"/>
      <c r="M173" s="68"/>
      <c r="N173" s="68"/>
      <c r="O173" s="68"/>
      <c r="P173" s="115"/>
      <c r="Q173" s="68"/>
      <c r="R173" s="115"/>
      <c r="S173" s="115"/>
      <c r="T173" s="115"/>
      <c r="U173" s="68"/>
      <c r="V173" s="68"/>
      <c r="W173" s="68"/>
      <c r="X173" s="115"/>
      <c r="Y173" s="68"/>
      <c r="Z173" s="115"/>
    </row>
    <row r="174" ht="15.75" customHeight="1">
      <c r="H174" s="115"/>
      <c r="I174" s="115"/>
      <c r="J174" s="115"/>
      <c r="M174" s="68"/>
      <c r="N174" s="68"/>
      <c r="O174" s="68"/>
      <c r="P174" s="115"/>
      <c r="Q174" s="68"/>
      <c r="R174" s="115"/>
      <c r="S174" s="115"/>
      <c r="T174" s="115"/>
      <c r="U174" s="68"/>
      <c r="V174" s="68"/>
      <c r="W174" s="68"/>
      <c r="X174" s="115"/>
      <c r="Y174" s="68"/>
      <c r="Z174" s="115"/>
    </row>
    <row r="175" ht="15.75" customHeight="1">
      <c r="H175" s="115"/>
      <c r="I175" s="115"/>
      <c r="J175" s="115"/>
      <c r="M175" s="68"/>
      <c r="N175" s="68"/>
      <c r="O175" s="68"/>
      <c r="P175" s="115"/>
      <c r="Q175" s="68"/>
      <c r="R175" s="115"/>
      <c r="S175" s="115"/>
      <c r="T175" s="115"/>
      <c r="U175" s="68"/>
      <c r="V175" s="68"/>
      <c r="W175" s="68"/>
      <c r="X175" s="115"/>
      <c r="Y175" s="68"/>
      <c r="Z175" s="115"/>
    </row>
    <row r="176" ht="15.75" customHeight="1">
      <c r="H176" s="115"/>
      <c r="I176" s="115"/>
      <c r="J176" s="115"/>
      <c r="M176" s="68"/>
      <c r="N176" s="68"/>
      <c r="O176" s="68"/>
      <c r="P176" s="115"/>
      <c r="Q176" s="68"/>
      <c r="R176" s="115"/>
      <c r="S176" s="115"/>
      <c r="T176" s="115"/>
      <c r="U176" s="68"/>
      <c r="V176" s="68"/>
      <c r="W176" s="68"/>
      <c r="X176" s="115"/>
      <c r="Y176" s="68"/>
      <c r="Z176" s="115"/>
    </row>
    <row r="177" ht="15.75" customHeight="1">
      <c r="H177" s="115"/>
      <c r="I177" s="115"/>
      <c r="J177" s="115"/>
      <c r="M177" s="68"/>
      <c r="N177" s="68"/>
      <c r="O177" s="68"/>
      <c r="P177" s="115"/>
      <c r="Q177" s="68"/>
      <c r="R177" s="115"/>
      <c r="S177" s="115"/>
      <c r="T177" s="115"/>
      <c r="U177" s="68"/>
      <c r="V177" s="68"/>
      <c r="W177" s="68"/>
      <c r="X177" s="115"/>
      <c r="Y177" s="68"/>
      <c r="Z177" s="115"/>
    </row>
    <row r="178" ht="15.75" customHeight="1">
      <c r="H178" s="115"/>
      <c r="I178" s="115"/>
      <c r="J178" s="115"/>
      <c r="M178" s="68"/>
      <c r="N178" s="68"/>
      <c r="O178" s="68"/>
      <c r="P178" s="115"/>
      <c r="Q178" s="68"/>
      <c r="R178" s="115"/>
      <c r="S178" s="115"/>
      <c r="T178" s="115"/>
      <c r="U178" s="68"/>
      <c r="V178" s="68"/>
      <c r="W178" s="68"/>
      <c r="X178" s="115"/>
      <c r="Y178" s="68"/>
      <c r="Z178" s="115"/>
    </row>
    <row r="179" ht="15.75" customHeight="1">
      <c r="H179" s="115"/>
      <c r="I179" s="115"/>
      <c r="J179" s="115"/>
      <c r="M179" s="68"/>
      <c r="N179" s="68"/>
      <c r="O179" s="68"/>
      <c r="P179" s="115"/>
      <c r="Q179" s="68"/>
      <c r="R179" s="115"/>
      <c r="S179" s="115"/>
      <c r="T179" s="115"/>
      <c r="U179" s="68"/>
      <c r="V179" s="68"/>
      <c r="W179" s="68"/>
      <c r="X179" s="115"/>
      <c r="Y179" s="68"/>
      <c r="Z179" s="115"/>
    </row>
    <row r="180" ht="15.75" customHeight="1">
      <c r="H180" s="115"/>
      <c r="I180" s="115"/>
      <c r="J180" s="115"/>
      <c r="M180" s="68"/>
      <c r="N180" s="68"/>
      <c r="O180" s="68"/>
      <c r="P180" s="115"/>
      <c r="Q180" s="68"/>
      <c r="R180" s="115"/>
      <c r="S180" s="115"/>
      <c r="T180" s="115"/>
      <c r="U180" s="68"/>
      <c r="V180" s="68"/>
      <c r="W180" s="68"/>
      <c r="X180" s="115"/>
      <c r="Y180" s="68"/>
      <c r="Z180" s="115"/>
    </row>
    <row r="181" ht="15.75" customHeight="1">
      <c r="H181" s="115"/>
      <c r="I181" s="115"/>
      <c r="J181" s="115"/>
      <c r="M181" s="68"/>
      <c r="N181" s="68"/>
      <c r="O181" s="68"/>
      <c r="P181" s="115"/>
      <c r="Q181" s="68"/>
      <c r="R181" s="115"/>
      <c r="S181" s="115"/>
      <c r="T181" s="115"/>
      <c r="U181" s="68"/>
      <c r="V181" s="68"/>
      <c r="W181" s="68"/>
      <c r="X181" s="115"/>
      <c r="Y181" s="68"/>
      <c r="Z181" s="115"/>
    </row>
    <row r="182" ht="15.75" customHeight="1">
      <c r="H182" s="115"/>
      <c r="I182" s="115"/>
      <c r="J182" s="115"/>
      <c r="M182" s="68"/>
      <c r="N182" s="68"/>
      <c r="O182" s="68"/>
      <c r="P182" s="115"/>
      <c r="Q182" s="68"/>
      <c r="R182" s="115"/>
      <c r="S182" s="115"/>
      <c r="T182" s="115"/>
      <c r="U182" s="68"/>
      <c r="V182" s="68"/>
      <c r="W182" s="68"/>
      <c r="X182" s="115"/>
      <c r="Y182" s="68"/>
      <c r="Z182" s="115"/>
    </row>
    <row r="183" ht="15.75" customHeight="1">
      <c r="H183" s="115"/>
      <c r="I183" s="115"/>
      <c r="J183" s="115"/>
      <c r="M183" s="68"/>
      <c r="N183" s="68"/>
      <c r="O183" s="68"/>
      <c r="P183" s="115"/>
      <c r="Q183" s="68"/>
      <c r="R183" s="115"/>
      <c r="S183" s="115"/>
      <c r="T183" s="115"/>
      <c r="U183" s="68"/>
      <c r="V183" s="68"/>
      <c r="W183" s="68"/>
      <c r="X183" s="115"/>
      <c r="Y183" s="68"/>
      <c r="Z183" s="115"/>
    </row>
    <row r="184" ht="15.75" customHeight="1">
      <c r="H184" s="115"/>
      <c r="I184" s="115"/>
      <c r="J184" s="115"/>
      <c r="M184" s="68"/>
      <c r="N184" s="68"/>
      <c r="O184" s="68"/>
      <c r="P184" s="115"/>
      <c r="Q184" s="68"/>
      <c r="R184" s="115"/>
      <c r="S184" s="115"/>
      <c r="T184" s="115"/>
      <c r="U184" s="68"/>
      <c r="V184" s="68"/>
      <c r="W184" s="68"/>
      <c r="X184" s="115"/>
      <c r="Y184" s="68"/>
      <c r="Z184" s="115"/>
    </row>
    <row r="185" ht="15.75" customHeight="1">
      <c r="H185" s="115"/>
      <c r="I185" s="115"/>
      <c r="J185" s="115"/>
      <c r="M185" s="68"/>
      <c r="N185" s="68"/>
      <c r="O185" s="68"/>
      <c r="P185" s="115"/>
      <c r="Q185" s="68"/>
      <c r="R185" s="115"/>
      <c r="S185" s="115"/>
      <c r="T185" s="115"/>
      <c r="U185" s="68"/>
      <c r="V185" s="68"/>
      <c r="W185" s="68"/>
      <c r="X185" s="115"/>
      <c r="Y185" s="68"/>
      <c r="Z185" s="115"/>
    </row>
    <row r="186" ht="15.75" customHeight="1">
      <c r="H186" s="115"/>
      <c r="I186" s="115"/>
      <c r="J186" s="115"/>
      <c r="M186" s="68"/>
      <c r="N186" s="68"/>
      <c r="O186" s="68"/>
      <c r="P186" s="115"/>
      <c r="Q186" s="68"/>
      <c r="R186" s="115"/>
      <c r="S186" s="115"/>
      <c r="T186" s="115"/>
      <c r="U186" s="68"/>
      <c r="V186" s="68"/>
      <c r="W186" s="68"/>
      <c r="X186" s="115"/>
      <c r="Y186" s="68"/>
      <c r="Z186" s="115"/>
    </row>
    <row r="187" ht="15.75" customHeight="1">
      <c r="H187" s="115"/>
      <c r="I187" s="115"/>
      <c r="J187" s="115"/>
      <c r="M187" s="68"/>
      <c r="N187" s="68"/>
      <c r="O187" s="68"/>
      <c r="P187" s="115"/>
      <c r="Q187" s="68"/>
      <c r="R187" s="115"/>
      <c r="S187" s="115"/>
      <c r="T187" s="115"/>
      <c r="U187" s="68"/>
      <c r="V187" s="68"/>
      <c r="W187" s="68"/>
      <c r="X187" s="115"/>
      <c r="Y187" s="68"/>
      <c r="Z187" s="115"/>
    </row>
    <row r="188" ht="15.75" customHeight="1">
      <c r="H188" s="115"/>
      <c r="I188" s="115"/>
      <c r="J188" s="115"/>
      <c r="M188" s="68"/>
      <c r="N188" s="68"/>
      <c r="O188" s="68"/>
      <c r="P188" s="115"/>
      <c r="Q188" s="68"/>
      <c r="R188" s="115"/>
      <c r="S188" s="115"/>
      <c r="T188" s="115"/>
      <c r="U188" s="68"/>
      <c r="V188" s="68"/>
      <c r="W188" s="68"/>
      <c r="X188" s="115"/>
      <c r="Y188" s="68"/>
      <c r="Z188" s="115"/>
    </row>
    <row r="189" ht="15.75" customHeight="1">
      <c r="H189" s="115"/>
      <c r="I189" s="115"/>
      <c r="J189" s="115"/>
      <c r="M189" s="68"/>
      <c r="N189" s="68"/>
      <c r="O189" s="68"/>
      <c r="P189" s="115"/>
      <c r="Q189" s="68"/>
      <c r="R189" s="115"/>
      <c r="S189" s="115"/>
      <c r="T189" s="115"/>
      <c r="U189" s="68"/>
      <c r="V189" s="68"/>
      <c r="W189" s="68"/>
      <c r="X189" s="115"/>
      <c r="Y189" s="68"/>
      <c r="Z189" s="115"/>
    </row>
    <row r="190" ht="15.75" customHeight="1">
      <c r="H190" s="115"/>
      <c r="I190" s="115"/>
      <c r="J190" s="115"/>
      <c r="M190" s="68"/>
      <c r="N190" s="68"/>
      <c r="O190" s="68"/>
      <c r="P190" s="115"/>
      <c r="Q190" s="68"/>
      <c r="R190" s="115"/>
      <c r="S190" s="115"/>
      <c r="T190" s="115"/>
      <c r="U190" s="68"/>
      <c r="V190" s="68"/>
      <c r="W190" s="68"/>
      <c r="X190" s="115"/>
      <c r="Y190" s="68"/>
      <c r="Z190" s="115"/>
    </row>
    <row r="191" ht="15.75" customHeight="1">
      <c r="H191" s="115"/>
      <c r="I191" s="115"/>
      <c r="J191" s="115"/>
      <c r="M191" s="68"/>
      <c r="N191" s="68"/>
      <c r="O191" s="68"/>
      <c r="P191" s="115"/>
      <c r="Q191" s="68"/>
      <c r="R191" s="115"/>
      <c r="S191" s="115"/>
      <c r="T191" s="115"/>
      <c r="U191" s="68"/>
      <c r="V191" s="68"/>
      <c r="W191" s="68"/>
      <c r="X191" s="115"/>
      <c r="Y191" s="68"/>
      <c r="Z191" s="115"/>
    </row>
    <row r="192" ht="15.75" customHeight="1">
      <c r="H192" s="115"/>
      <c r="I192" s="115"/>
      <c r="J192" s="115"/>
      <c r="M192" s="68"/>
      <c r="N192" s="68"/>
      <c r="O192" s="68"/>
      <c r="P192" s="115"/>
      <c r="Q192" s="68"/>
      <c r="R192" s="115"/>
      <c r="S192" s="115"/>
      <c r="T192" s="115"/>
      <c r="U192" s="68"/>
      <c r="V192" s="68"/>
      <c r="W192" s="68"/>
      <c r="X192" s="115"/>
      <c r="Y192" s="68"/>
      <c r="Z192" s="115"/>
    </row>
    <row r="193" ht="15.75" customHeight="1">
      <c r="H193" s="115"/>
      <c r="I193" s="115"/>
      <c r="J193" s="115"/>
      <c r="M193" s="68"/>
      <c r="N193" s="68"/>
      <c r="O193" s="68"/>
      <c r="P193" s="115"/>
      <c r="Q193" s="68"/>
      <c r="R193" s="115"/>
      <c r="S193" s="115"/>
      <c r="T193" s="115"/>
      <c r="U193" s="68"/>
      <c r="V193" s="68"/>
      <c r="W193" s="68"/>
      <c r="X193" s="115"/>
      <c r="Y193" s="68"/>
      <c r="Z193" s="115"/>
    </row>
    <row r="194" ht="15.75" customHeight="1">
      <c r="H194" s="115"/>
      <c r="I194" s="115"/>
      <c r="J194" s="115"/>
      <c r="M194" s="68"/>
      <c r="N194" s="68"/>
      <c r="O194" s="68"/>
      <c r="P194" s="115"/>
      <c r="Q194" s="68"/>
      <c r="R194" s="115"/>
      <c r="S194" s="115"/>
      <c r="T194" s="115"/>
      <c r="U194" s="68"/>
      <c r="V194" s="68"/>
      <c r="W194" s="68"/>
      <c r="X194" s="115"/>
      <c r="Y194" s="68"/>
      <c r="Z194" s="115"/>
    </row>
    <row r="195" ht="15.75" customHeight="1">
      <c r="H195" s="115"/>
      <c r="I195" s="115"/>
      <c r="J195" s="115"/>
      <c r="M195" s="68"/>
      <c r="N195" s="68"/>
      <c r="O195" s="68"/>
      <c r="P195" s="115"/>
      <c r="Q195" s="68"/>
      <c r="R195" s="115"/>
      <c r="S195" s="115"/>
      <c r="T195" s="115"/>
      <c r="U195" s="68"/>
      <c r="V195" s="68"/>
      <c r="W195" s="68"/>
      <c r="X195" s="115"/>
      <c r="Y195" s="68"/>
      <c r="Z195" s="115"/>
    </row>
    <row r="196" ht="15.75" customHeight="1">
      <c r="H196" s="115"/>
      <c r="I196" s="115"/>
      <c r="J196" s="115"/>
      <c r="M196" s="68"/>
      <c r="N196" s="68"/>
      <c r="O196" s="68"/>
      <c r="P196" s="115"/>
      <c r="Q196" s="68"/>
      <c r="R196" s="115"/>
      <c r="S196" s="115"/>
      <c r="T196" s="115"/>
      <c r="U196" s="68"/>
      <c r="V196" s="68"/>
      <c r="W196" s="68"/>
      <c r="X196" s="115"/>
      <c r="Y196" s="68"/>
      <c r="Z196" s="115"/>
    </row>
    <row r="197" ht="15.75" customHeight="1">
      <c r="H197" s="115"/>
      <c r="I197" s="115"/>
      <c r="J197" s="115"/>
      <c r="M197" s="68"/>
      <c r="N197" s="68"/>
      <c r="O197" s="68"/>
      <c r="P197" s="115"/>
      <c r="Q197" s="68"/>
      <c r="R197" s="115"/>
      <c r="S197" s="115"/>
      <c r="T197" s="115"/>
      <c r="U197" s="68"/>
      <c r="V197" s="68"/>
      <c r="W197" s="68"/>
      <c r="X197" s="115"/>
      <c r="Y197" s="68"/>
      <c r="Z197" s="115"/>
    </row>
    <row r="198" ht="15.75" customHeight="1">
      <c r="H198" s="115"/>
      <c r="I198" s="115"/>
      <c r="J198" s="115"/>
      <c r="M198" s="68"/>
      <c r="N198" s="68"/>
      <c r="O198" s="68"/>
      <c r="P198" s="115"/>
      <c r="Q198" s="68"/>
      <c r="R198" s="115"/>
      <c r="S198" s="115"/>
      <c r="T198" s="115"/>
      <c r="U198" s="68"/>
      <c r="V198" s="68"/>
      <c r="W198" s="68"/>
      <c r="X198" s="115"/>
      <c r="Y198" s="68"/>
      <c r="Z198" s="115"/>
    </row>
    <row r="199" ht="15.75" customHeight="1">
      <c r="H199" s="115"/>
      <c r="I199" s="115"/>
      <c r="J199" s="115"/>
      <c r="M199" s="68"/>
      <c r="N199" s="68"/>
      <c r="O199" s="68"/>
      <c r="P199" s="115"/>
      <c r="Q199" s="68"/>
      <c r="R199" s="115"/>
      <c r="S199" s="115"/>
      <c r="T199" s="115"/>
      <c r="U199" s="68"/>
      <c r="V199" s="68"/>
      <c r="W199" s="68"/>
      <c r="X199" s="115"/>
      <c r="Y199" s="68"/>
      <c r="Z199" s="115"/>
    </row>
    <row r="200" ht="15.75" customHeight="1">
      <c r="H200" s="115"/>
      <c r="I200" s="115"/>
      <c r="J200" s="115"/>
      <c r="M200" s="68"/>
      <c r="N200" s="68"/>
      <c r="O200" s="68"/>
      <c r="P200" s="115"/>
      <c r="Q200" s="68"/>
      <c r="R200" s="115"/>
      <c r="S200" s="115"/>
      <c r="T200" s="115"/>
      <c r="U200" s="68"/>
      <c r="V200" s="68"/>
      <c r="W200" s="68"/>
      <c r="X200" s="115"/>
      <c r="Y200" s="68"/>
      <c r="Z200" s="115"/>
    </row>
    <row r="201" ht="15.75" customHeight="1">
      <c r="H201" s="115"/>
      <c r="I201" s="115"/>
      <c r="J201" s="115"/>
      <c r="M201" s="68"/>
      <c r="N201" s="68"/>
      <c r="O201" s="68"/>
      <c r="P201" s="115"/>
      <c r="Q201" s="68"/>
      <c r="R201" s="115"/>
      <c r="S201" s="115"/>
      <c r="T201" s="115"/>
      <c r="U201" s="68"/>
      <c r="V201" s="68"/>
      <c r="W201" s="68"/>
      <c r="X201" s="115"/>
      <c r="Y201" s="68"/>
      <c r="Z201" s="115"/>
    </row>
    <row r="202" ht="15.75" customHeight="1">
      <c r="H202" s="115"/>
      <c r="I202" s="115"/>
      <c r="J202" s="115"/>
      <c r="M202" s="68"/>
      <c r="N202" s="68"/>
      <c r="O202" s="68"/>
      <c r="P202" s="115"/>
      <c r="Q202" s="68"/>
      <c r="R202" s="115"/>
      <c r="S202" s="115"/>
      <c r="T202" s="115"/>
      <c r="U202" s="68"/>
      <c r="V202" s="68"/>
      <c r="W202" s="68"/>
      <c r="X202" s="115"/>
      <c r="Y202" s="68"/>
      <c r="Z202" s="115"/>
    </row>
    <row r="203" ht="15.75" customHeight="1">
      <c r="H203" s="115"/>
      <c r="I203" s="115"/>
      <c r="J203" s="115"/>
      <c r="M203" s="68"/>
      <c r="N203" s="68"/>
      <c r="O203" s="68"/>
      <c r="P203" s="115"/>
      <c r="Q203" s="68"/>
      <c r="R203" s="115"/>
      <c r="S203" s="115"/>
      <c r="T203" s="115"/>
      <c r="U203" s="68"/>
      <c r="V203" s="68"/>
      <c r="W203" s="68"/>
      <c r="X203" s="115"/>
      <c r="Y203" s="68"/>
      <c r="Z203" s="115"/>
    </row>
    <row r="204" ht="15.75" customHeight="1">
      <c r="H204" s="115"/>
      <c r="I204" s="115"/>
      <c r="J204" s="115"/>
      <c r="M204" s="68"/>
      <c r="N204" s="68"/>
      <c r="O204" s="68"/>
      <c r="P204" s="115"/>
      <c r="Q204" s="68"/>
      <c r="R204" s="115"/>
      <c r="S204" s="115"/>
      <c r="T204" s="115"/>
      <c r="U204" s="68"/>
      <c r="V204" s="68"/>
      <c r="W204" s="68"/>
      <c r="X204" s="115"/>
      <c r="Y204" s="68"/>
      <c r="Z204" s="115"/>
    </row>
    <row r="205" ht="15.75" customHeight="1">
      <c r="H205" s="115"/>
      <c r="I205" s="115"/>
      <c r="J205" s="115"/>
      <c r="M205" s="68"/>
      <c r="N205" s="68"/>
      <c r="O205" s="68"/>
      <c r="P205" s="115"/>
      <c r="Q205" s="68"/>
      <c r="R205" s="115"/>
      <c r="S205" s="115"/>
      <c r="T205" s="115"/>
      <c r="U205" s="68"/>
      <c r="V205" s="68"/>
      <c r="W205" s="68"/>
      <c r="X205" s="115"/>
      <c r="Y205" s="68"/>
      <c r="Z205" s="115"/>
    </row>
    <row r="206" ht="15.75" customHeight="1">
      <c r="H206" s="115"/>
      <c r="I206" s="115"/>
      <c r="J206" s="115"/>
      <c r="M206" s="68"/>
      <c r="N206" s="68"/>
      <c r="O206" s="68"/>
      <c r="P206" s="115"/>
      <c r="Q206" s="68"/>
      <c r="R206" s="115"/>
      <c r="S206" s="115"/>
      <c r="T206" s="115"/>
      <c r="U206" s="68"/>
      <c r="V206" s="68"/>
      <c r="W206" s="68"/>
      <c r="X206" s="115"/>
      <c r="Y206" s="68"/>
      <c r="Z206" s="115"/>
    </row>
    <row r="207" ht="15.75" customHeight="1">
      <c r="H207" s="115"/>
      <c r="I207" s="115"/>
      <c r="J207" s="115"/>
      <c r="M207" s="68"/>
      <c r="N207" s="68"/>
      <c r="O207" s="68"/>
      <c r="P207" s="115"/>
      <c r="Q207" s="68"/>
      <c r="R207" s="115"/>
      <c r="S207" s="115"/>
      <c r="T207" s="115"/>
      <c r="U207" s="68"/>
      <c r="V207" s="68"/>
      <c r="W207" s="68"/>
      <c r="X207" s="115"/>
      <c r="Y207" s="68"/>
      <c r="Z207" s="115"/>
    </row>
    <row r="208" ht="15.75" customHeight="1">
      <c r="H208" s="115"/>
      <c r="I208" s="115"/>
      <c r="J208" s="115"/>
      <c r="M208" s="68"/>
      <c r="N208" s="68"/>
      <c r="O208" s="68"/>
      <c r="P208" s="115"/>
      <c r="Q208" s="68"/>
      <c r="R208" s="115"/>
      <c r="S208" s="115"/>
      <c r="T208" s="115"/>
      <c r="U208" s="68"/>
      <c r="V208" s="68"/>
      <c r="W208" s="68"/>
      <c r="X208" s="115"/>
      <c r="Y208" s="68"/>
      <c r="Z208" s="115"/>
    </row>
    <row r="209" ht="15.75" customHeight="1">
      <c r="H209" s="115"/>
      <c r="I209" s="115"/>
      <c r="J209" s="115"/>
      <c r="M209" s="68"/>
      <c r="N209" s="68"/>
      <c r="O209" s="68"/>
      <c r="P209" s="115"/>
      <c r="Q209" s="68"/>
      <c r="R209" s="115"/>
      <c r="S209" s="115"/>
      <c r="T209" s="115"/>
      <c r="U209" s="68"/>
      <c r="V209" s="68"/>
      <c r="W209" s="68"/>
      <c r="X209" s="115"/>
      <c r="Y209" s="68"/>
      <c r="Z209" s="115"/>
    </row>
    <row r="210" ht="15.75" customHeight="1">
      <c r="H210" s="115"/>
      <c r="I210" s="115"/>
      <c r="J210" s="115"/>
      <c r="M210" s="68"/>
      <c r="N210" s="68"/>
      <c r="O210" s="68"/>
      <c r="P210" s="115"/>
      <c r="Q210" s="68"/>
      <c r="R210" s="115"/>
      <c r="S210" s="115"/>
      <c r="T210" s="115"/>
      <c r="U210" s="68"/>
      <c r="V210" s="68"/>
      <c r="W210" s="68"/>
      <c r="X210" s="115"/>
      <c r="Y210" s="68"/>
      <c r="Z210" s="115"/>
    </row>
    <row r="211" ht="15.75" customHeight="1">
      <c r="H211" s="115"/>
      <c r="I211" s="115"/>
      <c r="J211" s="115"/>
      <c r="M211" s="68"/>
      <c r="N211" s="68"/>
      <c r="O211" s="68"/>
      <c r="P211" s="115"/>
      <c r="Q211" s="68"/>
      <c r="R211" s="115"/>
      <c r="S211" s="115"/>
      <c r="T211" s="115"/>
      <c r="U211" s="68"/>
      <c r="V211" s="68"/>
      <c r="W211" s="68"/>
      <c r="X211" s="115"/>
      <c r="Y211" s="68"/>
      <c r="Z211" s="115"/>
    </row>
    <row r="212" ht="15.75" customHeight="1">
      <c r="H212" s="115"/>
      <c r="I212" s="115"/>
      <c r="J212" s="115"/>
      <c r="M212" s="68"/>
      <c r="N212" s="68"/>
      <c r="O212" s="68"/>
      <c r="P212" s="115"/>
      <c r="Q212" s="68"/>
      <c r="R212" s="115"/>
      <c r="S212" s="115"/>
      <c r="T212" s="115"/>
      <c r="U212" s="68"/>
      <c r="V212" s="68"/>
      <c r="W212" s="68"/>
      <c r="X212" s="115"/>
      <c r="Y212" s="68"/>
      <c r="Z212" s="115"/>
    </row>
    <row r="213" ht="15.75" customHeight="1">
      <c r="H213" s="115"/>
      <c r="I213" s="115"/>
      <c r="J213" s="115"/>
      <c r="M213" s="68"/>
      <c r="N213" s="68"/>
      <c r="O213" s="68"/>
      <c r="P213" s="115"/>
      <c r="Q213" s="68"/>
      <c r="R213" s="115"/>
      <c r="S213" s="115"/>
      <c r="T213" s="115"/>
      <c r="U213" s="68"/>
      <c r="V213" s="68"/>
      <c r="W213" s="68"/>
      <c r="X213" s="115"/>
      <c r="Y213" s="68"/>
      <c r="Z213" s="115"/>
    </row>
    <row r="214" ht="15.75" customHeight="1">
      <c r="H214" s="115"/>
      <c r="I214" s="115"/>
      <c r="J214" s="115"/>
      <c r="M214" s="68"/>
      <c r="N214" s="68"/>
      <c r="O214" s="68"/>
      <c r="P214" s="115"/>
      <c r="Q214" s="68"/>
      <c r="R214" s="115"/>
      <c r="S214" s="115"/>
      <c r="T214" s="115"/>
      <c r="U214" s="68"/>
      <c r="V214" s="68"/>
      <c r="W214" s="68"/>
      <c r="X214" s="115"/>
      <c r="Y214" s="68"/>
      <c r="Z214" s="115"/>
    </row>
    <row r="215" ht="15.75" customHeight="1">
      <c r="H215" s="115"/>
      <c r="I215" s="115"/>
      <c r="J215" s="115"/>
      <c r="M215" s="68"/>
      <c r="N215" s="68"/>
      <c r="O215" s="68"/>
      <c r="P215" s="115"/>
      <c r="Q215" s="68"/>
      <c r="R215" s="115"/>
      <c r="S215" s="115"/>
      <c r="T215" s="115"/>
      <c r="U215" s="68"/>
      <c r="V215" s="68"/>
      <c r="W215" s="68"/>
      <c r="X215" s="115"/>
      <c r="Y215" s="68"/>
      <c r="Z215" s="115"/>
    </row>
    <row r="216" ht="15.75" customHeight="1">
      <c r="H216" s="115"/>
      <c r="I216" s="115"/>
      <c r="J216" s="115"/>
      <c r="M216" s="68"/>
      <c r="N216" s="68"/>
      <c r="O216" s="68"/>
      <c r="P216" s="115"/>
      <c r="Q216" s="68"/>
      <c r="R216" s="115"/>
      <c r="S216" s="115"/>
      <c r="T216" s="115"/>
      <c r="U216" s="68"/>
      <c r="V216" s="68"/>
      <c r="W216" s="68"/>
      <c r="X216" s="115"/>
      <c r="Y216" s="68"/>
      <c r="Z216" s="115"/>
    </row>
    <row r="217" ht="15.75" customHeight="1">
      <c r="H217" s="115"/>
      <c r="I217" s="115"/>
      <c r="J217" s="115"/>
      <c r="M217" s="68"/>
      <c r="N217" s="68"/>
      <c r="O217" s="68"/>
      <c r="P217" s="115"/>
      <c r="Q217" s="68"/>
      <c r="R217" s="115"/>
      <c r="S217" s="115"/>
      <c r="T217" s="115"/>
      <c r="U217" s="68"/>
      <c r="V217" s="68"/>
      <c r="W217" s="68"/>
      <c r="X217" s="115"/>
      <c r="Y217" s="68"/>
      <c r="Z217" s="115"/>
    </row>
    <row r="218" ht="15.75" customHeight="1">
      <c r="H218" s="115"/>
      <c r="I218" s="115"/>
      <c r="J218" s="115"/>
      <c r="M218" s="68"/>
      <c r="N218" s="68"/>
      <c r="O218" s="68"/>
      <c r="P218" s="115"/>
      <c r="Q218" s="68"/>
      <c r="R218" s="115"/>
      <c r="S218" s="115"/>
      <c r="T218" s="115"/>
      <c r="U218" s="68"/>
      <c r="V218" s="68"/>
      <c r="W218" s="68"/>
      <c r="X218" s="115"/>
      <c r="Y218" s="68"/>
      <c r="Z218" s="115"/>
    </row>
    <row r="219" ht="15.75" customHeight="1">
      <c r="H219" s="115"/>
      <c r="I219" s="115"/>
      <c r="J219" s="115"/>
      <c r="M219" s="68"/>
      <c r="N219" s="68"/>
      <c r="O219" s="68"/>
      <c r="P219" s="115"/>
      <c r="Q219" s="68"/>
      <c r="R219" s="115"/>
      <c r="S219" s="115"/>
      <c r="T219" s="115"/>
      <c r="U219" s="68"/>
      <c r="V219" s="68"/>
      <c r="W219" s="68"/>
      <c r="X219" s="115"/>
      <c r="Y219" s="68"/>
      <c r="Z219" s="115"/>
    </row>
    <row r="220" ht="15.75" customHeight="1">
      <c r="H220" s="115"/>
      <c r="I220" s="115"/>
      <c r="J220" s="115"/>
      <c r="M220" s="68"/>
      <c r="N220" s="68"/>
      <c r="O220" s="68"/>
      <c r="P220" s="115"/>
      <c r="Q220" s="68"/>
      <c r="R220" s="115"/>
      <c r="S220" s="115"/>
      <c r="T220" s="115"/>
      <c r="U220" s="68"/>
      <c r="V220" s="68"/>
      <c r="W220" s="68"/>
      <c r="X220" s="115"/>
      <c r="Y220" s="68"/>
      <c r="Z220" s="115"/>
    </row>
    <row r="221" ht="15.75" customHeight="1">
      <c r="H221" s="115"/>
      <c r="I221" s="115"/>
      <c r="J221" s="115"/>
      <c r="M221" s="68"/>
      <c r="N221" s="68"/>
      <c r="O221" s="68"/>
      <c r="P221" s="115"/>
      <c r="Q221" s="68"/>
      <c r="R221" s="115"/>
      <c r="S221" s="115"/>
      <c r="T221" s="115"/>
      <c r="U221" s="68"/>
      <c r="V221" s="68"/>
      <c r="W221" s="68"/>
      <c r="X221" s="115"/>
      <c r="Y221" s="68"/>
      <c r="Z221" s="115"/>
    </row>
    <row r="222" ht="15.75" customHeight="1">
      <c r="H222" s="115"/>
      <c r="I222" s="115"/>
      <c r="J222" s="115"/>
      <c r="M222" s="68"/>
      <c r="N222" s="68"/>
      <c r="O222" s="68"/>
      <c r="P222" s="115"/>
      <c r="Q222" s="68"/>
      <c r="R222" s="115"/>
      <c r="S222" s="115"/>
      <c r="T222" s="115"/>
      <c r="U222" s="68"/>
      <c r="V222" s="68"/>
      <c r="W222" s="68"/>
      <c r="X222" s="115"/>
      <c r="Y222" s="68"/>
      <c r="Z222" s="115"/>
    </row>
    <row r="223" ht="15.75" customHeight="1">
      <c r="H223" s="115"/>
      <c r="I223" s="115"/>
      <c r="J223" s="115"/>
      <c r="M223" s="68"/>
      <c r="N223" s="68"/>
      <c r="O223" s="68"/>
      <c r="P223" s="115"/>
      <c r="Q223" s="68"/>
      <c r="R223" s="115"/>
      <c r="S223" s="115"/>
      <c r="T223" s="115"/>
      <c r="U223" s="68"/>
      <c r="V223" s="68"/>
      <c r="W223" s="68"/>
      <c r="X223" s="115"/>
      <c r="Y223" s="68"/>
      <c r="Z223" s="115"/>
    </row>
    <row r="224" ht="15.75" customHeight="1">
      <c r="H224" s="115"/>
      <c r="I224" s="115"/>
      <c r="J224" s="115"/>
      <c r="M224" s="68"/>
      <c r="N224" s="68"/>
      <c r="O224" s="68"/>
      <c r="P224" s="115"/>
      <c r="Q224" s="68"/>
      <c r="R224" s="115"/>
      <c r="S224" s="115"/>
      <c r="T224" s="115"/>
      <c r="U224" s="68"/>
      <c r="V224" s="68"/>
      <c r="W224" s="68"/>
      <c r="X224" s="115"/>
      <c r="Y224" s="68"/>
      <c r="Z224" s="115"/>
    </row>
    <row r="225" ht="15.75" customHeight="1">
      <c r="H225" s="115"/>
      <c r="I225" s="115"/>
      <c r="J225" s="115"/>
      <c r="M225" s="68"/>
      <c r="N225" s="68"/>
      <c r="O225" s="68"/>
      <c r="P225" s="115"/>
      <c r="Q225" s="68"/>
      <c r="R225" s="115"/>
      <c r="S225" s="115"/>
      <c r="T225" s="115"/>
      <c r="U225" s="68"/>
      <c r="V225" s="68"/>
      <c r="W225" s="68"/>
      <c r="X225" s="115"/>
      <c r="Y225" s="68"/>
      <c r="Z225" s="115"/>
    </row>
    <row r="226" ht="15.75" customHeight="1">
      <c r="H226" s="115"/>
      <c r="I226" s="115"/>
      <c r="J226" s="115"/>
      <c r="M226" s="68"/>
      <c r="N226" s="68"/>
      <c r="O226" s="68"/>
      <c r="P226" s="115"/>
      <c r="Q226" s="68"/>
      <c r="R226" s="115"/>
      <c r="S226" s="115"/>
      <c r="T226" s="115"/>
      <c r="U226" s="68"/>
      <c r="V226" s="68"/>
      <c r="W226" s="68"/>
      <c r="X226" s="115"/>
      <c r="Y226" s="68"/>
      <c r="Z226" s="115"/>
    </row>
    <row r="227" ht="15.75" customHeight="1">
      <c r="H227" s="115"/>
      <c r="I227" s="115"/>
      <c r="J227" s="115"/>
      <c r="M227" s="68"/>
      <c r="N227" s="68"/>
      <c r="O227" s="68"/>
      <c r="P227" s="115"/>
      <c r="Q227" s="68"/>
      <c r="R227" s="115"/>
      <c r="S227" s="115"/>
      <c r="T227" s="115"/>
      <c r="U227" s="68"/>
      <c r="V227" s="68"/>
      <c r="W227" s="68"/>
      <c r="X227" s="115"/>
      <c r="Y227" s="68"/>
      <c r="Z227" s="115"/>
    </row>
    <row r="228" ht="15.75" customHeight="1">
      <c r="H228" s="115"/>
      <c r="I228" s="115"/>
      <c r="J228" s="115"/>
      <c r="M228" s="68"/>
      <c r="N228" s="68"/>
      <c r="O228" s="68"/>
      <c r="P228" s="115"/>
      <c r="Q228" s="68"/>
      <c r="R228" s="115"/>
      <c r="S228" s="115"/>
      <c r="T228" s="115"/>
      <c r="U228" s="68"/>
      <c r="V228" s="68"/>
      <c r="W228" s="68"/>
      <c r="X228" s="115"/>
      <c r="Y228" s="68"/>
      <c r="Z228" s="115"/>
    </row>
    <row r="229" ht="15.75" customHeight="1">
      <c r="H229" s="115"/>
      <c r="I229" s="115"/>
      <c r="J229" s="115"/>
      <c r="M229" s="68"/>
      <c r="N229" s="68"/>
      <c r="O229" s="68"/>
      <c r="P229" s="115"/>
      <c r="Q229" s="68"/>
      <c r="R229" s="115"/>
      <c r="S229" s="115"/>
      <c r="T229" s="115"/>
      <c r="U229" s="68"/>
      <c r="V229" s="68"/>
      <c r="W229" s="68"/>
      <c r="X229" s="115"/>
      <c r="Y229" s="68"/>
      <c r="Z229" s="115"/>
    </row>
    <row r="230" ht="15.75" customHeight="1">
      <c r="H230" s="115"/>
      <c r="I230" s="115"/>
      <c r="J230" s="115"/>
      <c r="M230" s="68"/>
      <c r="N230" s="68"/>
      <c r="O230" s="68"/>
      <c r="P230" s="115"/>
      <c r="Q230" s="68"/>
      <c r="R230" s="115"/>
      <c r="S230" s="115"/>
      <c r="T230" s="115"/>
      <c r="U230" s="68"/>
      <c r="V230" s="68"/>
      <c r="W230" s="68"/>
      <c r="X230" s="115"/>
      <c r="Y230" s="68"/>
      <c r="Z230" s="115"/>
    </row>
    <row r="231" ht="15.75" customHeight="1">
      <c r="H231" s="115"/>
      <c r="I231" s="115"/>
      <c r="J231" s="115"/>
      <c r="M231" s="68"/>
      <c r="N231" s="68"/>
      <c r="O231" s="68"/>
      <c r="P231" s="115"/>
      <c r="Q231" s="68"/>
      <c r="R231" s="115"/>
      <c r="S231" s="115"/>
      <c r="T231" s="115"/>
      <c r="U231" s="68"/>
      <c r="V231" s="68"/>
      <c r="W231" s="68"/>
      <c r="X231" s="115"/>
      <c r="Y231" s="68"/>
      <c r="Z231" s="115"/>
    </row>
    <row r="232" ht="15.75" customHeight="1">
      <c r="H232" s="115"/>
      <c r="I232" s="115"/>
      <c r="J232" s="115"/>
      <c r="M232" s="68"/>
      <c r="N232" s="68"/>
      <c r="O232" s="68"/>
      <c r="P232" s="115"/>
      <c r="Q232" s="68"/>
      <c r="R232" s="115"/>
      <c r="S232" s="115"/>
      <c r="T232" s="115"/>
      <c r="U232" s="68"/>
      <c r="V232" s="68"/>
      <c r="W232" s="68"/>
      <c r="X232" s="115"/>
      <c r="Y232" s="68"/>
      <c r="Z232" s="115"/>
    </row>
    <row r="233" ht="15.75" customHeight="1">
      <c r="H233" s="115"/>
      <c r="I233" s="115"/>
      <c r="J233" s="115"/>
      <c r="M233" s="68"/>
      <c r="N233" s="68"/>
      <c r="O233" s="68"/>
      <c r="P233" s="115"/>
      <c r="Q233" s="68"/>
      <c r="R233" s="115"/>
      <c r="S233" s="115"/>
      <c r="T233" s="115"/>
      <c r="U233" s="68"/>
      <c r="V233" s="68"/>
      <c r="W233" s="68"/>
      <c r="X233" s="115"/>
      <c r="Y233" s="68"/>
      <c r="Z233" s="115"/>
    </row>
    <row r="234" ht="15.75" customHeight="1">
      <c r="H234" s="115"/>
      <c r="I234" s="115"/>
      <c r="J234" s="115"/>
      <c r="M234" s="68"/>
      <c r="N234" s="68"/>
      <c r="O234" s="68"/>
      <c r="P234" s="115"/>
      <c r="Q234" s="68"/>
      <c r="R234" s="115"/>
      <c r="S234" s="115"/>
      <c r="T234" s="115"/>
      <c r="U234" s="68"/>
      <c r="V234" s="68"/>
      <c r="W234" s="68"/>
      <c r="X234" s="115"/>
      <c r="Y234" s="68"/>
      <c r="Z234" s="115"/>
    </row>
    <row r="235" ht="15.75" customHeight="1">
      <c r="H235" s="115"/>
      <c r="I235" s="115"/>
      <c r="J235" s="115"/>
      <c r="M235" s="68"/>
      <c r="N235" s="68"/>
      <c r="O235" s="68"/>
      <c r="P235" s="115"/>
      <c r="Q235" s="68"/>
      <c r="R235" s="115"/>
      <c r="S235" s="115"/>
      <c r="T235" s="115"/>
      <c r="U235" s="68"/>
      <c r="V235" s="68"/>
      <c r="W235" s="68"/>
      <c r="X235" s="115"/>
      <c r="Y235" s="68"/>
      <c r="Z235" s="115"/>
    </row>
    <row r="236" ht="15.75" customHeight="1">
      <c r="H236" s="115"/>
      <c r="I236" s="115"/>
      <c r="J236" s="115"/>
      <c r="M236" s="68"/>
      <c r="N236" s="68"/>
      <c r="O236" s="68"/>
      <c r="P236" s="115"/>
      <c r="Q236" s="68"/>
      <c r="R236" s="115"/>
      <c r="S236" s="115"/>
      <c r="T236" s="115"/>
      <c r="U236" s="68"/>
      <c r="V236" s="68"/>
      <c r="W236" s="68"/>
      <c r="X236" s="115"/>
      <c r="Y236" s="68"/>
      <c r="Z236" s="115"/>
    </row>
    <row r="237" ht="15.75" customHeight="1">
      <c r="H237" s="115"/>
      <c r="I237" s="115"/>
      <c r="J237" s="115"/>
      <c r="M237" s="68"/>
      <c r="N237" s="68"/>
      <c r="O237" s="68"/>
      <c r="P237" s="115"/>
      <c r="Q237" s="68"/>
      <c r="R237" s="115"/>
      <c r="S237" s="115"/>
      <c r="T237" s="115"/>
      <c r="U237" s="68"/>
      <c r="V237" s="68"/>
      <c r="W237" s="68"/>
      <c r="X237" s="115"/>
      <c r="Y237" s="68"/>
      <c r="Z237" s="115"/>
    </row>
    <row r="238" ht="15.75" customHeight="1">
      <c r="H238" s="115"/>
      <c r="I238" s="115"/>
      <c r="J238" s="115"/>
      <c r="M238" s="68"/>
      <c r="N238" s="68"/>
      <c r="O238" s="68"/>
      <c r="P238" s="115"/>
      <c r="Q238" s="68"/>
      <c r="R238" s="115"/>
      <c r="S238" s="115"/>
      <c r="T238" s="115"/>
      <c r="U238" s="68"/>
      <c r="V238" s="68"/>
      <c r="W238" s="68"/>
      <c r="X238" s="115"/>
      <c r="Y238" s="68"/>
      <c r="Z238" s="115"/>
    </row>
    <row r="239" ht="15.75" customHeight="1">
      <c r="H239" s="115"/>
      <c r="I239" s="115"/>
      <c r="J239" s="115"/>
      <c r="M239" s="68"/>
      <c r="N239" s="68"/>
      <c r="O239" s="68"/>
      <c r="P239" s="115"/>
      <c r="Q239" s="68"/>
      <c r="R239" s="115"/>
      <c r="S239" s="115"/>
      <c r="T239" s="115"/>
      <c r="U239" s="68"/>
      <c r="V239" s="68"/>
      <c r="W239" s="68"/>
      <c r="X239" s="115"/>
      <c r="Y239" s="68"/>
      <c r="Z239" s="115"/>
    </row>
    <row r="240" ht="15.75" customHeight="1">
      <c r="H240" s="115"/>
      <c r="I240" s="115"/>
      <c r="J240" s="115"/>
      <c r="M240" s="68"/>
      <c r="N240" s="68"/>
      <c r="O240" s="68"/>
      <c r="P240" s="115"/>
      <c r="Q240" s="68"/>
      <c r="R240" s="115"/>
      <c r="S240" s="115"/>
      <c r="T240" s="115"/>
      <c r="U240" s="68"/>
      <c r="V240" s="68"/>
      <c r="W240" s="68"/>
      <c r="X240" s="115"/>
      <c r="Y240" s="68"/>
      <c r="Z240" s="115"/>
    </row>
    <row r="241" ht="15.75" customHeight="1">
      <c r="H241" s="115"/>
      <c r="I241" s="115"/>
      <c r="J241" s="115"/>
      <c r="M241" s="68"/>
      <c r="N241" s="68"/>
      <c r="O241" s="68"/>
      <c r="P241" s="115"/>
      <c r="Q241" s="68"/>
      <c r="R241" s="115"/>
      <c r="S241" s="115"/>
      <c r="T241" s="115"/>
      <c r="U241" s="68"/>
      <c r="V241" s="68"/>
      <c r="W241" s="68"/>
      <c r="X241" s="115"/>
      <c r="Y241" s="68"/>
      <c r="Z241" s="115"/>
    </row>
    <row r="242" ht="15.75" customHeight="1">
      <c r="H242" s="115"/>
      <c r="I242" s="115"/>
      <c r="J242" s="115"/>
      <c r="M242" s="68"/>
      <c r="N242" s="68"/>
      <c r="O242" s="68"/>
      <c r="P242" s="115"/>
      <c r="Q242" s="68"/>
      <c r="R242" s="115"/>
      <c r="S242" s="115"/>
      <c r="T242" s="115"/>
      <c r="U242" s="68"/>
      <c r="V242" s="68"/>
      <c r="W242" s="68"/>
      <c r="X242" s="115"/>
      <c r="Y242" s="68"/>
      <c r="Z242" s="115"/>
    </row>
    <row r="243" ht="15.75" customHeight="1">
      <c r="H243" s="115"/>
      <c r="I243" s="115"/>
      <c r="J243" s="115"/>
      <c r="M243" s="68"/>
      <c r="N243" s="68"/>
      <c r="O243" s="68"/>
      <c r="P243" s="115"/>
      <c r="Q243" s="68"/>
      <c r="R243" s="115"/>
      <c r="S243" s="115"/>
      <c r="T243" s="115"/>
      <c r="U243" s="68"/>
      <c r="V243" s="68"/>
      <c r="W243" s="68"/>
      <c r="X243" s="115"/>
      <c r="Y243" s="68"/>
      <c r="Z243" s="115"/>
    </row>
    <row r="244" ht="15.75" customHeight="1">
      <c r="H244" s="115"/>
      <c r="I244" s="115"/>
      <c r="J244" s="115"/>
      <c r="M244" s="68"/>
      <c r="N244" s="68"/>
      <c r="O244" s="68"/>
      <c r="P244" s="115"/>
      <c r="Q244" s="68"/>
      <c r="R244" s="115"/>
      <c r="S244" s="115"/>
      <c r="T244" s="115"/>
      <c r="U244" s="68"/>
      <c r="V244" s="68"/>
      <c r="W244" s="68"/>
      <c r="X244" s="115"/>
      <c r="Y244" s="68"/>
      <c r="Z244" s="115"/>
    </row>
    <row r="245" ht="15.75" customHeight="1">
      <c r="H245" s="115"/>
      <c r="I245" s="115"/>
      <c r="J245" s="115"/>
      <c r="M245" s="68"/>
      <c r="N245" s="68"/>
      <c r="O245" s="68"/>
      <c r="P245" s="115"/>
      <c r="Q245" s="68"/>
      <c r="R245" s="115"/>
      <c r="S245" s="115"/>
      <c r="T245" s="115"/>
      <c r="U245" s="68"/>
      <c r="V245" s="68"/>
      <c r="W245" s="68"/>
      <c r="X245" s="115"/>
      <c r="Y245" s="68"/>
      <c r="Z245" s="115"/>
    </row>
    <row r="246" ht="15.75" customHeight="1">
      <c r="H246" s="115"/>
      <c r="I246" s="115"/>
      <c r="J246" s="115"/>
      <c r="M246" s="68"/>
      <c r="N246" s="68"/>
      <c r="O246" s="68"/>
      <c r="P246" s="115"/>
      <c r="Q246" s="68"/>
      <c r="R246" s="115"/>
      <c r="S246" s="115"/>
      <c r="T246" s="115"/>
      <c r="U246" s="68"/>
      <c r="V246" s="68"/>
      <c r="W246" s="68"/>
      <c r="X246" s="115"/>
      <c r="Y246" s="68"/>
      <c r="Z246" s="115"/>
    </row>
    <row r="247" ht="15.75" customHeight="1">
      <c r="H247" s="115"/>
      <c r="I247" s="115"/>
      <c r="J247" s="115"/>
      <c r="M247" s="68"/>
      <c r="N247" s="68"/>
      <c r="O247" s="68"/>
      <c r="P247" s="115"/>
      <c r="Q247" s="68"/>
      <c r="R247" s="115"/>
      <c r="S247" s="115"/>
      <c r="T247" s="115"/>
      <c r="U247" s="68"/>
      <c r="V247" s="68"/>
      <c r="W247" s="68"/>
      <c r="X247" s="115"/>
      <c r="Y247" s="68"/>
      <c r="Z247" s="115"/>
    </row>
    <row r="248" ht="15.75" customHeight="1">
      <c r="H248" s="115"/>
      <c r="I248" s="115"/>
      <c r="J248" s="115"/>
      <c r="M248" s="68"/>
      <c r="N248" s="68"/>
      <c r="O248" s="68"/>
      <c r="P248" s="115"/>
      <c r="Q248" s="68"/>
      <c r="R248" s="115"/>
      <c r="S248" s="115"/>
      <c r="T248" s="115"/>
      <c r="U248" s="68"/>
      <c r="V248" s="68"/>
      <c r="W248" s="68"/>
      <c r="X248" s="115"/>
      <c r="Y248" s="68"/>
      <c r="Z248" s="115"/>
    </row>
    <row r="249" ht="15.75" customHeight="1">
      <c r="H249" s="115"/>
      <c r="I249" s="115"/>
      <c r="J249" s="115"/>
      <c r="M249" s="68"/>
      <c r="N249" s="68"/>
      <c r="O249" s="68"/>
      <c r="P249" s="115"/>
      <c r="Q249" s="68"/>
      <c r="R249" s="115"/>
      <c r="S249" s="115"/>
      <c r="T249" s="115"/>
      <c r="U249" s="68"/>
      <c r="V249" s="68"/>
      <c r="W249" s="68"/>
      <c r="X249" s="115"/>
      <c r="Y249" s="68"/>
      <c r="Z249" s="115"/>
    </row>
    <row r="250" ht="15.75" customHeight="1">
      <c r="H250" s="115"/>
      <c r="I250" s="115"/>
      <c r="J250" s="115"/>
      <c r="M250" s="68"/>
      <c r="N250" s="68"/>
      <c r="O250" s="68"/>
      <c r="P250" s="115"/>
      <c r="Q250" s="68"/>
      <c r="R250" s="115"/>
      <c r="S250" s="115"/>
      <c r="T250" s="115"/>
      <c r="U250" s="68"/>
      <c r="V250" s="68"/>
      <c r="W250" s="68"/>
      <c r="X250" s="115"/>
      <c r="Y250" s="68"/>
      <c r="Z250" s="115"/>
    </row>
    <row r="251" ht="15.75" customHeight="1">
      <c r="H251" s="115"/>
      <c r="I251" s="115"/>
      <c r="J251" s="115"/>
      <c r="M251" s="68"/>
      <c r="N251" s="68"/>
      <c r="O251" s="68"/>
      <c r="P251" s="115"/>
      <c r="Q251" s="68"/>
      <c r="R251" s="115"/>
      <c r="S251" s="115"/>
      <c r="T251" s="115"/>
      <c r="U251" s="68"/>
      <c r="V251" s="68"/>
      <c r="W251" s="68"/>
      <c r="X251" s="115"/>
      <c r="Y251" s="68"/>
      <c r="Z251" s="115"/>
    </row>
    <row r="252" ht="15.75" customHeight="1">
      <c r="H252" s="115"/>
      <c r="I252" s="115"/>
      <c r="J252" s="115"/>
      <c r="M252" s="68"/>
      <c r="N252" s="68"/>
      <c r="O252" s="68"/>
      <c r="P252" s="115"/>
      <c r="Q252" s="68"/>
      <c r="R252" s="115"/>
      <c r="S252" s="115"/>
      <c r="T252" s="115"/>
      <c r="U252" s="68"/>
      <c r="V252" s="68"/>
      <c r="W252" s="68"/>
      <c r="X252" s="115"/>
      <c r="Y252" s="68"/>
      <c r="Z252" s="115"/>
    </row>
    <row r="253" ht="15.75" customHeight="1">
      <c r="H253" s="115"/>
      <c r="I253" s="115"/>
      <c r="J253" s="115"/>
      <c r="M253" s="68"/>
      <c r="N253" s="68"/>
      <c r="O253" s="68"/>
      <c r="P253" s="115"/>
      <c r="Q253" s="68"/>
      <c r="R253" s="115"/>
      <c r="S253" s="115"/>
      <c r="T253" s="115"/>
      <c r="U253" s="68"/>
      <c r="V253" s="68"/>
      <c r="W253" s="68"/>
      <c r="X253" s="115"/>
      <c r="Y253" s="68"/>
      <c r="Z253" s="115"/>
    </row>
    <row r="254" ht="15.75" customHeight="1">
      <c r="H254" s="115"/>
      <c r="I254" s="115"/>
      <c r="J254" s="115"/>
      <c r="M254" s="68"/>
      <c r="N254" s="68"/>
      <c r="O254" s="68"/>
      <c r="P254" s="115"/>
      <c r="Q254" s="68"/>
      <c r="R254" s="115"/>
      <c r="S254" s="115"/>
      <c r="T254" s="115"/>
      <c r="U254" s="68"/>
      <c r="V254" s="68"/>
      <c r="W254" s="68"/>
      <c r="X254" s="115"/>
      <c r="Y254" s="68"/>
      <c r="Z254" s="115"/>
    </row>
    <row r="255" ht="15.75" customHeight="1">
      <c r="H255" s="115"/>
      <c r="I255" s="115"/>
      <c r="J255" s="115"/>
      <c r="M255" s="68"/>
      <c r="N255" s="68"/>
      <c r="O255" s="68"/>
      <c r="P255" s="115"/>
      <c r="Q255" s="68"/>
      <c r="R255" s="115"/>
      <c r="S255" s="115"/>
      <c r="T255" s="115"/>
      <c r="U255" s="68"/>
      <c r="V255" s="68"/>
      <c r="W255" s="68"/>
      <c r="X255" s="115"/>
      <c r="Y255" s="68"/>
      <c r="Z255" s="115"/>
    </row>
    <row r="256" ht="15.75" customHeight="1">
      <c r="H256" s="115"/>
      <c r="I256" s="115"/>
      <c r="J256" s="115"/>
      <c r="M256" s="68"/>
      <c r="N256" s="68"/>
      <c r="O256" s="68"/>
      <c r="P256" s="115"/>
      <c r="Q256" s="68"/>
      <c r="R256" s="115"/>
      <c r="S256" s="115"/>
      <c r="T256" s="115"/>
      <c r="U256" s="68"/>
      <c r="V256" s="68"/>
      <c r="W256" s="68"/>
      <c r="X256" s="115"/>
      <c r="Y256" s="68"/>
      <c r="Z256" s="115"/>
    </row>
    <row r="257" ht="15.75" customHeight="1">
      <c r="H257" s="115"/>
      <c r="I257" s="115"/>
      <c r="J257" s="115"/>
      <c r="M257" s="68"/>
      <c r="N257" s="68"/>
      <c r="O257" s="68"/>
      <c r="P257" s="115"/>
      <c r="Q257" s="68"/>
      <c r="R257" s="115"/>
      <c r="S257" s="115"/>
      <c r="T257" s="115"/>
      <c r="U257" s="68"/>
      <c r="V257" s="68"/>
      <c r="W257" s="68"/>
      <c r="X257" s="115"/>
      <c r="Y257" s="68"/>
      <c r="Z257" s="115"/>
    </row>
    <row r="258" ht="15.75" customHeight="1">
      <c r="H258" s="115"/>
      <c r="I258" s="115"/>
      <c r="J258" s="115"/>
      <c r="M258" s="68"/>
      <c r="N258" s="68"/>
      <c r="O258" s="68"/>
      <c r="P258" s="115"/>
      <c r="Q258" s="68"/>
      <c r="R258" s="115"/>
      <c r="S258" s="115"/>
      <c r="T258" s="115"/>
      <c r="U258" s="68"/>
      <c r="V258" s="68"/>
      <c r="W258" s="68"/>
      <c r="X258" s="115"/>
      <c r="Y258" s="68"/>
      <c r="Z258" s="115"/>
    </row>
    <row r="259" ht="15.75" customHeight="1">
      <c r="H259" s="115"/>
      <c r="I259" s="115"/>
      <c r="J259" s="115"/>
      <c r="M259" s="68"/>
      <c r="N259" s="68"/>
      <c r="O259" s="68"/>
      <c r="P259" s="115"/>
      <c r="Q259" s="68"/>
      <c r="R259" s="115"/>
      <c r="S259" s="115"/>
      <c r="T259" s="115"/>
      <c r="U259" s="68"/>
      <c r="V259" s="68"/>
      <c r="W259" s="68"/>
      <c r="X259" s="115"/>
      <c r="Y259" s="68"/>
      <c r="Z259" s="115"/>
    </row>
    <row r="260" ht="15.75" customHeight="1">
      <c r="H260" s="115"/>
      <c r="I260" s="115"/>
      <c r="J260" s="115"/>
      <c r="M260" s="68"/>
      <c r="N260" s="68"/>
      <c r="O260" s="68"/>
      <c r="P260" s="115"/>
      <c r="Q260" s="68"/>
      <c r="R260" s="115"/>
      <c r="S260" s="115"/>
      <c r="T260" s="115"/>
      <c r="U260" s="68"/>
      <c r="V260" s="68"/>
      <c r="W260" s="68"/>
      <c r="X260" s="115"/>
      <c r="Y260" s="68"/>
      <c r="Z260" s="115"/>
    </row>
    <row r="261" ht="15.75" customHeight="1">
      <c r="H261" s="115"/>
      <c r="I261" s="115"/>
      <c r="J261" s="115"/>
      <c r="M261" s="68"/>
      <c r="N261" s="68"/>
      <c r="O261" s="68"/>
      <c r="P261" s="115"/>
      <c r="Q261" s="68"/>
      <c r="R261" s="115"/>
      <c r="S261" s="115"/>
      <c r="T261" s="115"/>
      <c r="U261" s="68"/>
      <c r="V261" s="68"/>
      <c r="W261" s="68"/>
      <c r="X261" s="115"/>
      <c r="Y261" s="68"/>
      <c r="Z261" s="115"/>
    </row>
    <row r="262" ht="15.75" customHeight="1">
      <c r="H262" s="115"/>
      <c r="I262" s="115"/>
      <c r="J262" s="115"/>
      <c r="M262" s="68"/>
      <c r="N262" s="68"/>
      <c r="O262" s="68"/>
      <c r="P262" s="115"/>
      <c r="Q262" s="68"/>
      <c r="R262" s="115"/>
      <c r="S262" s="115"/>
      <c r="T262" s="115"/>
      <c r="U262" s="68"/>
      <c r="V262" s="68"/>
      <c r="W262" s="68"/>
      <c r="X262" s="115"/>
      <c r="Y262" s="68"/>
      <c r="Z262" s="115"/>
    </row>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45">
    <mergeCell ref="X9:Y10"/>
    <mergeCell ref="Z9:Z11"/>
    <mergeCell ref="X30:Y50"/>
    <mergeCell ref="X54:Y57"/>
    <mergeCell ref="X60:Z60"/>
    <mergeCell ref="X61:Z61"/>
    <mergeCell ref="X62:Z62"/>
    <mergeCell ref="R9:R11"/>
    <mergeCell ref="Q10:Q11"/>
    <mergeCell ref="M9:M11"/>
    <mergeCell ref="N9:Q9"/>
    <mergeCell ref="S9:S11"/>
    <mergeCell ref="T9:T11"/>
    <mergeCell ref="U9:U11"/>
    <mergeCell ref="V9:W10"/>
    <mergeCell ref="N10:P10"/>
    <mergeCell ref="F12:Y12"/>
    <mergeCell ref="E9:E11"/>
    <mergeCell ref="F9:G11"/>
    <mergeCell ref="H9:H11"/>
    <mergeCell ref="I9:I11"/>
    <mergeCell ref="J9:J11"/>
    <mergeCell ref="K9:K11"/>
    <mergeCell ref="L9:L11"/>
    <mergeCell ref="E18:G18"/>
    <mergeCell ref="E25:G25"/>
    <mergeCell ref="E26:G26"/>
    <mergeCell ref="F29:Z29"/>
    <mergeCell ref="E39:G39"/>
    <mergeCell ref="E41:G41"/>
    <mergeCell ref="E49:G49"/>
    <mergeCell ref="E59:M59"/>
    <mergeCell ref="E60:M60"/>
    <mergeCell ref="N60:O60"/>
    <mergeCell ref="E61:M61"/>
    <mergeCell ref="N61:O61"/>
    <mergeCell ref="E62:M62"/>
    <mergeCell ref="N62:O62"/>
    <mergeCell ref="E50:G50"/>
    <mergeCell ref="F53:Z53"/>
    <mergeCell ref="E56:G56"/>
    <mergeCell ref="E57:G57"/>
    <mergeCell ref="E58:G58"/>
    <mergeCell ref="N59:O59"/>
    <mergeCell ref="X59:Z59"/>
  </mergeCells>
  <dataValidations>
    <dataValidation type="decimal" operator="greaterThanOrEqual" allowBlank="1" showErrorMessage="1" sqref="I30:K38 N30:O38 R30:S38 I40:K40 N40:O40 R40:S40 I43:K48 N43:O48 R43:S48 I54:K55 N54:O55 R54:S55">
      <formula1>0.0</formula1>
    </dataValidation>
    <dataValidation type="decimal" operator="greaterThan" allowBlank="1" showErrorMessage="1" sqref="H30:H38 H40 H43:H48 H54:H55">
      <formula1>0.0</formula1>
    </dataValidation>
    <dataValidation type="decimal" operator="lessThanOrEqual" allowBlank="1" showErrorMessage="1" sqref="V30:V38 V40 V43:V48 V54:V55">
      <formula1>I30</formula1>
    </dataValidation>
    <dataValidation type="decimal" operator="lessThanOrEqual" allowBlank="1" showErrorMessage="1" sqref="Z30:Z38 Z40 Z43:Z48 Z54:Z55">
      <formula1>L30</formula1>
    </dataValidation>
  </dataValidations>
  <hyperlinks>
    <hyperlink display="Individuals/Hindu undivided Family" location="IndHUF!F12" ref="F14"/>
    <hyperlink display="Central  Government/ State Government(s)" location="CGAndSG!F12" ref="F15"/>
    <hyperlink display="Financial  Institutions/ Banks" location="Banks!F12" ref="F16"/>
    <hyperlink display="Any Other (specify)" location="IndHUF!F12" ref="F17"/>
    <hyperlink display="Individuals (NonResident Individuals/ Foreign Individuals)" location="Individuals!F12" ref="F20"/>
    <hyperlink display="Government" location="Government!F12" ref="F21"/>
    <hyperlink display="Institutions" location="Institutions!F12" ref="F22"/>
    <hyperlink display="Foreign Portfolio Investor" location="FPIPromoter!F12" ref="F23"/>
    <hyperlink display="Any Other (specify)" location="OtherForeign!F12" ref="F24"/>
    <hyperlink display="Details of Shares which remain unclaimed for Promoter &amp; Promoter Group" location="Unclaimed_Prom!I14" ref="F27"/>
    <hyperlink display="Mutual Funds" location="MutuaFund!F12" ref="F30"/>
    <hyperlink display="Venture Capital Funds" location="VentureCap!F12" ref="F31"/>
    <hyperlink display="Alternate Investment Funds" location="AIF!F12" ref="F32"/>
    <hyperlink display="Foreign Venture Capital Investors" location="FVC!F12" ref="F33"/>
    <hyperlink display="Foreign Portfolio Investors" location="FPI_Insti!F12" ref="F34"/>
    <hyperlink display="Financial  Institutions/ Banks" location="Bank_Insti!F12" ref="F35"/>
    <hyperlink display="Insurance  Companies" location="Insurance!F12" ref="F36"/>
    <hyperlink display="Provident Funds/ Pension Funds" location="Pension!F12" ref="F37"/>
    <hyperlink display="Any Other (specify)" location="Other_Insti!F12" ref="F38"/>
    <hyperlink display="Central  Government/  State  Government(s)/ President of India" location="'CG&amp;SG&amp;PI'!F12" ref="F40"/>
    <hyperlink display="'Indivisual(aI)'!F12" location="'Indivisual(aI)'!F12" ref="F43"/>
    <hyperlink display="'Indivisual(aII)'!F12" location="'Indivisual(aII)'!F12" ref="F44"/>
    <hyperlink display="NBFCs registered with RBI" location="NBFC!F12" ref="F45"/>
    <hyperlink display="Employee Trusts" location="EmpTrust!F12" ref="F46"/>
    <hyperlink display="Overseas Depositories (holding DRs) (balancing figure)" location="OD!F12" ref="F47"/>
    <hyperlink display="Any Other (specify)" location="Other_NonInsti!F12" ref="F48"/>
    <hyperlink display="Details of the shareholders acting as persons in Concert for Public" location="PAC_Public!F12" ref="F51"/>
    <hyperlink display="Details of Shares which remain unclaimed for Public" location="Unclaimed_Public!A1" ref="F52"/>
    <hyperlink display="Custodian/DR  Holder - Name of DR Holders  (If Available)" location="DRHolder!F12" ref="F54"/>
    <hyperlink display="Employee Benefit Trust (under SEBI (Share based Employee Benefit) Regulations, 2014)" location="EBT!F12" ref="F55"/>
  </hyperlinks>
  <printOptions/>
  <pageMargins bottom="0.75" footer="0.0" header="0.0" left="0.7" right="0.7" top="0.75"/>
  <pageSetup orientation="portrait"/>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hidden="1" min="1" max="1" width="2.43"/>
    <col customWidth="1" hidden="1" min="2" max="2" width="2.14"/>
    <col customWidth="1" hidden="1" min="3" max="3" width="2.0"/>
    <col customWidth="1" min="4" max="4" width="2.57"/>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6.71"/>
    <col customWidth="1" hidden="1" min="14" max="14" width="16.14"/>
    <col customWidth="1" min="15" max="15" width="16.43"/>
    <col customWidth="1" min="16" max="16" width="10.71"/>
    <col customWidth="1" hidden="1" min="17" max="18" width="14.57"/>
    <col customWidth="1" min="19" max="19" width="14.57"/>
    <col customWidth="1" min="20" max="20" width="19.14"/>
    <col customWidth="1" hidden="1" min="21" max="21" width="15.43"/>
    <col customWidth="1" hidden="1" min="22" max="22" width="8.86"/>
    <col customWidth="1" hidden="1" min="23" max="23" width="15.43"/>
    <col customWidth="1" hidden="1" min="24" max="24" width="8.86"/>
    <col customWidth="1" min="25" max="25" width="15.43"/>
    <col customWidth="1" min="26" max="26" width="18.0"/>
    <col customWidth="1" min="27" max="27" width="17.14"/>
    <col customWidth="1" min="28" max="28" width="4.71"/>
    <col customWidth="1" hidden="1" min="29" max="45" width="4.86"/>
  </cols>
  <sheetData>
    <row r="1" hidden="1">
      <c r="I1" s="69">
        <v>1.0</v>
      </c>
    </row>
    <row r="2" ht="18.75" hidden="1" customHeight="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143</v>
      </c>
      <c r="X2" s="69" t="s">
        <v>144</v>
      </c>
      <c r="Y2" s="69" t="s">
        <v>145</v>
      </c>
      <c r="Z2" s="69" t="s">
        <v>360</v>
      </c>
      <c r="AA2" s="69" t="s">
        <v>363</v>
      </c>
      <c r="AR2" s="69" t="s">
        <v>589</v>
      </c>
      <c r="AS2" s="69" t="s">
        <v>590</v>
      </c>
    </row>
    <row r="3" ht="24.0" hidden="1" customHeight="1"/>
    <row r="4" ht="20.25" hidden="1" customHeight="1"/>
    <row r="5" ht="16.5" hidden="1" customHeight="1"/>
    <row r="6" ht="27.0" hidden="1" customHeight="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594</v>
      </c>
      <c r="U9" s="74" t="s">
        <v>161</v>
      </c>
      <c r="V9" s="75"/>
      <c r="W9" s="74" t="s">
        <v>162</v>
      </c>
      <c r="X9" s="75"/>
      <c r="Y9" s="72" t="s">
        <v>163</v>
      </c>
      <c r="Z9" s="72" t="s">
        <v>360</v>
      </c>
      <c r="AA9" s="72" t="s">
        <v>363</v>
      </c>
    </row>
    <row r="10" ht="31.5" customHeight="1">
      <c r="E10" s="76"/>
      <c r="F10" s="76"/>
      <c r="G10" s="76"/>
      <c r="H10" s="76"/>
      <c r="I10" s="76"/>
      <c r="J10" s="76"/>
      <c r="K10" s="76"/>
      <c r="L10" s="76"/>
      <c r="M10" s="255" t="s">
        <v>595</v>
      </c>
      <c r="N10" s="3"/>
      <c r="O10" s="4"/>
      <c r="P10" s="72" t="s">
        <v>447</v>
      </c>
      <c r="Q10" s="76"/>
      <c r="R10" s="76"/>
      <c r="S10" s="76"/>
      <c r="T10" s="76"/>
      <c r="U10" s="77"/>
      <c r="V10" s="78"/>
      <c r="W10" s="77"/>
      <c r="X10" s="78"/>
      <c r="Y10" s="76"/>
      <c r="Z10" s="76"/>
      <c r="AA10" s="76"/>
    </row>
    <row r="11" ht="78.75" customHeight="1">
      <c r="E11" s="79"/>
      <c r="F11" s="79"/>
      <c r="G11" s="79"/>
      <c r="H11" s="79"/>
      <c r="I11" s="79"/>
      <c r="J11" s="79"/>
      <c r="K11" s="79"/>
      <c r="L11" s="79"/>
      <c r="M11" s="80" t="s">
        <v>596</v>
      </c>
      <c r="N11" s="80" t="s">
        <v>167</v>
      </c>
      <c r="O11" s="80" t="s">
        <v>168</v>
      </c>
      <c r="P11" s="79"/>
      <c r="Q11" s="79"/>
      <c r="R11" s="79"/>
      <c r="S11" s="79"/>
      <c r="T11" s="79"/>
      <c r="U11" s="80" t="s">
        <v>169</v>
      </c>
      <c r="V11" s="80" t="s">
        <v>170</v>
      </c>
      <c r="W11" s="80" t="s">
        <v>169</v>
      </c>
      <c r="X11" s="80" t="s">
        <v>170</v>
      </c>
      <c r="Y11" s="79"/>
      <c r="Z11" s="79"/>
      <c r="AA11" s="79"/>
    </row>
    <row r="12" ht="16.5" customHeight="1">
      <c r="E12" s="256" t="s">
        <v>597</v>
      </c>
      <c r="F12" s="257" t="s">
        <v>453</v>
      </c>
      <c r="G12" s="258"/>
      <c r="H12" s="258"/>
      <c r="I12" s="258"/>
      <c r="J12" s="258"/>
      <c r="K12" s="258"/>
      <c r="L12" s="258"/>
      <c r="M12" s="258"/>
      <c r="N12" s="258"/>
      <c r="O12" s="258"/>
      <c r="P12" s="258"/>
      <c r="Q12" s="258"/>
      <c r="R12" s="258"/>
      <c r="S12" s="258"/>
      <c r="T12" s="258"/>
      <c r="U12" s="258"/>
      <c r="V12" s="258"/>
      <c r="W12" s="258"/>
      <c r="X12" s="258"/>
      <c r="Y12" s="258"/>
      <c r="Z12" s="258"/>
      <c r="AA12" s="259"/>
    </row>
    <row r="13" ht="19.5" hidden="1" customHeight="1">
      <c r="A13" s="260"/>
      <c r="B13" s="260"/>
      <c r="C13" s="260"/>
      <c r="D13" s="260"/>
      <c r="E13" s="82"/>
      <c r="F13" s="83"/>
      <c r="G13" s="261"/>
      <c r="H13" s="262"/>
      <c r="I13" s="263"/>
      <c r="J13" s="263"/>
      <c r="K13" s="264" t="str">
        <f>+IFERROR(IF(COUNT(H13:J13),ROUND(SUM(H13:J13),0),""),"")</f>
        <v/>
      </c>
      <c r="L13" s="265" t="str">
        <f>+IFERROR(IF(COUNT(K13),ROUND(K13/'Shareholding Pattern'!$L$57*100,2),""),0)</f>
        <v/>
      </c>
      <c r="M13" s="266" t="str">
        <f>IF(H13="","",H13)</f>
        <v/>
      </c>
      <c r="N13" s="267"/>
      <c r="O13" s="221" t="str">
        <f>+IFERROR(IF(COUNT(M13:N13),ROUND(SUM(M13,N13),2),""),"")</f>
        <v/>
      </c>
      <c r="P13" s="265" t="str">
        <f>+IFERROR(IF(COUNT(O13),ROUND(O13/('Shareholding Pattern'!$P$58)*100,2),""),0)</f>
        <v/>
      </c>
      <c r="Q13" s="263"/>
      <c r="R13" s="263"/>
      <c r="S13" s="268" t="str">
        <f>+IFERROR(IF(COUNT(Q13:R13),ROUND(SUM(Q13:R13),0),""),"")</f>
        <v/>
      </c>
      <c r="T13" s="265" t="str">
        <f>+IFERROR(IF(COUNT(K13,S13),ROUND(SUM(S13,K13)/SUM('Shareholding Pattern'!$L$57,'Shareholding Pattern'!$T$57)*100,2),""),0)</f>
        <v/>
      </c>
      <c r="U13" s="263"/>
      <c r="V13" s="265" t="str">
        <f>+IFERROR(IF(COUNT(U13),ROUND(SUM(U13)/SUM(K13)*100,2),""),0)</f>
        <v/>
      </c>
      <c r="W13" s="263"/>
      <c r="X13" s="265" t="str">
        <f>+IFERROR(IF(COUNT(W13),ROUND(SUM(W13)/SUM(K13)*100,2),""),0)</f>
        <v/>
      </c>
      <c r="Y13" s="262"/>
      <c r="Z13" s="269"/>
      <c r="AA13" s="269"/>
      <c r="AB13" s="260"/>
      <c r="AC13" s="260">
        <f>IF(SUM(H13:Y13)&gt;0,1,0)</f>
        <v>0</v>
      </c>
      <c r="AD13" s="260">
        <f>IF(COUNT(H16:$Y$15001)=0,"",SUM(AC1:AC65533))</f>
        <v>1</v>
      </c>
      <c r="AE13" s="260"/>
      <c r="AF13" s="260"/>
      <c r="AG13" s="260"/>
      <c r="AH13" s="260"/>
      <c r="AI13" s="260"/>
      <c r="AJ13" s="260"/>
      <c r="AK13" s="260"/>
      <c r="AL13" s="260"/>
      <c r="AM13" s="260"/>
      <c r="AN13" s="260"/>
      <c r="AO13" s="260"/>
      <c r="AP13" s="260"/>
      <c r="AQ13" s="260"/>
      <c r="AR13" s="260"/>
      <c r="AS13" s="260"/>
    </row>
    <row r="14" ht="24.75" customHeight="1">
      <c r="E14" s="270"/>
      <c r="F14" s="271"/>
      <c r="G14" s="271"/>
      <c r="H14" s="271"/>
      <c r="I14" s="271"/>
      <c r="J14" s="271"/>
      <c r="K14" s="271"/>
      <c r="L14" s="271"/>
      <c r="M14" s="271"/>
      <c r="N14" s="271"/>
      <c r="O14" s="271"/>
      <c r="P14" s="271"/>
      <c r="Q14" s="271"/>
      <c r="R14" s="271"/>
      <c r="S14" s="271"/>
      <c r="T14" s="271"/>
      <c r="U14" s="271"/>
      <c r="V14" s="271"/>
      <c r="W14" s="271"/>
      <c r="X14" s="271"/>
      <c r="Y14" s="271"/>
      <c r="Z14" s="271"/>
      <c r="AA14" s="272"/>
    </row>
    <row r="15" ht="24.75" customHeight="1">
      <c r="E15" s="82">
        <v>1.0</v>
      </c>
      <c r="F15" s="273" t="s">
        <v>598</v>
      </c>
      <c r="G15" s="274" t="s">
        <v>599</v>
      </c>
      <c r="H15" s="263">
        <v>1930953.0</v>
      </c>
      <c r="I15" s="263"/>
      <c r="J15" s="263"/>
      <c r="K15" s="275">
        <f>+IFERROR(IF(COUNT(H15:J15),ROUND(SUM(H15:J15),0),""),"")</f>
        <v>1930953</v>
      </c>
      <c r="L15" s="221">
        <f>+IFERROR(IF(COUNT(K15),ROUND(K15/'Shareholding Pattern'!$L$57*100,2),""),0)</f>
        <v>19.31</v>
      </c>
      <c r="M15" s="267">
        <f>IF(H15="","",H15)</f>
        <v>1930953</v>
      </c>
      <c r="N15" s="267"/>
      <c r="O15" s="154">
        <f>+IFERROR(IF(COUNT(M15:N15),ROUND(SUM(M15,N15),2),""),"")</f>
        <v>1930953</v>
      </c>
      <c r="P15" s="221">
        <f>+IFERROR(IF(COUNT(O15),ROUND(O15/('Shareholding Pattern'!$P$58)*100,2),""),0)</f>
        <v>19.31</v>
      </c>
      <c r="Q15" s="263"/>
      <c r="R15" s="263"/>
      <c r="S15" s="275" t="str">
        <f>+IFERROR(IF(COUNT(Q15:R15),ROUND(SUM(Q15:R15),0),""),"")</f>
        <v/>
      </c>
      <c r="T15" s="265">
        <f>+IFERROR(IF(COUNT(K15,S15),ROUND(SUM(S15,K15)/SUM('Shareholding Pattern'!$L$57,'Shareholding Pattern'!$T$57)*100,2),""),0)</f>
        <v>19.31</v>
      </c>
      <c r="U15" s="263"/>
      <c r="V15" s="265" t="str">
        <f>+IFERROR(IF(COUNT(U15),ROUND(SUM(U15)/SUM(K15)*100,2),""),0)</f>
        <v/>
      </c>
      <c r="W15" s="263"/>
      <c r="X15" s="265" t="str">
        <f>+IFERROR(IF(COUNT(W15),ROUND(SUM(W15)/SUM(K15)*100,2),""),0)</f>
        <v/>
      </c>
      <c r="Y15" s="263">
        <v>1930953.0</v>
      </c>
      <c r="Z15" s="276"/>
      <c r="AA15" s="276" t="s">
        <v>589</v>
      </c>
      <c r="AB15" s="260"/>
      <c r="AC15" s="260">
        <f>IF(SUM(H15:Y15)&gt;0,1,0)</f>
        <v>1</v>
      </c>
    </row>
    <row r="16" ht="16.5" hidden="1" customHeight="1">
      <c r="E16" s="277"/>
      <c r="F16" s="278"/>
      <c r="G16" s="278"/>
      <c r="H16" s="278"/>
      <c r="I16" s="278"/>
      <c r="J16" s="278"/>
      <c r="K16" s="278"/>
      <c r="L16" s="278"/>
      <c r="M16" s="278"/>
      <c r="N16" s="278"/>
      <c r="O16" s="278"/>
      <c r="P16" s="278"/>
      <c r="Q16" s="278"/>
      <c r="R16" s="278"/>
      <c r="S16" s="278"/>
      <c r="T16" s="278"/>
      <c r="U16" s="278"/>
      <c r="V16" s="278"/>
      <c r="W16" s="278"/>
      <c r="X16" s="278"/>
      <c r="Y16" s="279"/>
    </row>
    <row r="17" ht="19.5" customHeight="1">
      <c r="E17" s="280"/>
      <c r="F17" s="281" t="s">
        <v>168</v>
      </c>
      <c r="G17" s="281" t="s">
        <v>168</v>
      </c>
      <c r="H17" s="151">
        <f t="shared" ref="H17:K17" si="1">+IFERROR(IF(COUNT(H14:H16),ROUND(SUM(H14:H16),0),""),"")</f>
        <v>1930953</v>
      </c>
      <c r="I17" s="151" t="str">
        <f t="shared" si="1"/>
        <v/>
      </c>
      <c r="J17" s="151" t="str">
        <f t="shared" si="1"/>
        <v/>
      </c>
      <c r="K17" s="151">
        <f t="shared" si="1"/>
        <v>1930953</v>
      </c>
      <c r="L17" s="265">
        <f>+IFERROR(IF(COUNT(K17),ROUND(K17/'Shareholding Pattern'!$L$57*100,2),""),0)</f>
        <v>19.31</v>
      </c>
      <c r="M17" s="85">
        <f t="shared" ref="M17:O17" si="2">+IFERROR(IF(COUNT(M14:M16),ROUND(SUM(M14:M16),0),""),"")</f>
        <v>1930953</v>
      </c>
      <c r="N17" s="85" t="str">
        <f t="shared" si="2"/>
        <v/>
      </c>
      <c r="O17" s="85">
        <f t="shared" si="2"/>
        <v>1930953</v>
      </c>
      <c r="P17" s="265">
        <f>+IFERROR(IF(COUNT(O17),ROUND(O17/('Shareholding Pattern'!$P$58)*100,2),""),0)</f>
        <v>19.31</v>
      </c>
      <c r="Q17" s="151" t="str">
        <f t="shared" ref="Q17:S17" si="3">+IFERROR(IF(COUNT(Q14:Q16),ROUND(SUM(Q14:Q16),0),""),"")</f>
        <v/>
      </c>
      <c r="R17" s="151" t="str">
        <f t="shared" si="3"/>
        <v/>
      </c>
      <c r="S17" s="151" t="str">
        <f t="shared" si="3"/>
        <v/>
      </c>
      <c r="T17" s="265">
        <f>+IFERROR(IF(COUNT(K17,S17),ROUND(SUM(S17,K17)/SUM('Shareholding Pattern'!$L$57,'Shareholding Pattern'!$T$57)*100,2),""),0)</f>
        <v>19.31</v>
      </c>
      <c r="U17" s="151" t="str">
        <f>+IFERROR(IF(COUNT(U14:U16),ROUND(SUM(U14:U16),0),""),"")</f>
        <v/>
      </c>
      <c r="V17" s="265" t="str">
        <f>+IFERROR(IF(COUNT(U17),ROUND(SUM(U17)/SUM(K17)*100,2),""),0)</f>
        <v/>
      </c>
      <c r="W17" s="151" t="str">
        <f>+IFERROR(IF(COUNT(W14:W16),ROUND(SUM(W14:W16),0),""),"")</f>
        <v/>
      </c>
      <c r="X17" s="265" t="str">
        <f>+IFERROR(IF(COUNT(W17),ROUND(SUM(W17)/SUM(K17)*100,2),""),0)</f>
        <v/>
      </c>
      <c r="Y17" s="151">
        <f>+IFERROR(IF(COUNT(Y14:Y16),ROUND(SUM(Y14:Y16),0),""),"")</f>
        <v>1930953</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H15:J15 M15:N15 Q15:R15">
      <formula1>0.0</formula1>
    </dataValidation>
    <dataValidation type="custom" allowBlank="1" showInputMessage="1" showErrorMessage="1" prompt="[A-Z][A-Z][A-Z][A-Z][A-Z][0-9][0-9][0-9][0-9][A-Z]&#10;&#10;In absence of PAN write : ZZZZZ9999Z" sqref="G13 G15">
      <formula1>EQ(LEN(G13),(10))</formula1>
    </dataValidation>
    <dataValidation type="list" allowBlank="1" showErrorMessage="1" sqref="AA13 AA15">
      <formula1>$AR$2:$AS$2</formula1>
    </dataValidation>
    <dataValidation type="decimal" operator="lessThanOrEqual" allowBlank="1" showErrorMessage="1" sqref="W13 W15">
      <formula1>H13</formula1>
    </dataValidation>
    <dataValidation type="decimal" operator="lessThanOrEqual" allowBlank="1" showErrorMessage="1" sqref="U13 U15">
      <formula1>H13</formula1>
    </dataValidation>
    <dataValidation type="decimal" operator="lessThanOrEqual" allowBlank="1" showErrorMessage="1" sqref="Y13 Y15">
      <formula1>K13</formula1>
    </dataValidation>
  </dataValidations>
  <hyperlinks>
    <hyperlink display="Total" location="'Shareholding Pattern'!F14" ref="F17"/>
    <hyperlink display="Total" location="'Shareholding Pattern'!F14" ref="G17"/>
  </hyperlinks>
  <printOptions/>
  <pageMargins bottom="0.75" footer="0.0" header="0.0" left="0.7" right="0.7" top="0.75"/>
  <pageSetup orientation="portrait"/>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hidden="1" min="1" max="3" width="8.71"/>
    <col customWidth="1" min="4" max="4" width="2.71"/>
    <col customWidth="1" min="5" max="5" width="9.14"/>
    <col customWidth="1" min="6" max="6" width="14.0"/>
    <col customWidth="1" min="7" max="8" width="15.71"/>
    <col customWidth="1" hidden="1" min="9" max="9" width="13.0"/>
    <col customWidth="1" min="10" max="10" width="20.14"/>
    <col customWidth="1" min="11" max="11" width="18.14"/>
    <col customWidth="1" min="12" max="12" width="14.0"/>
    <col customWidth="1" min="13" max="14" width="15.71"/>
    <col customWidth="1" min="15" max="15" width="20.14"/>
    <col customWidth="1" min="16" max="16" width="18.14"/>
    <col customWidth="1" min="17" max="18" width="9.14"/>
    <col customWidth="1" min="19" max="19" width="18.71"/>
    <col customWidth="1" min="20" max="20" width="11.57"/>
    <col customWidth="1" min="21" max="21" width="10.43"/>
    <col customWidth="1" min="22" max="22" width="31.0"/>
    <col customWidth="1" min="23" max="23" width="9.14"/>
    <col customWidth="1" hidden="1" min="24" max="27" width="8.71"/>
  </cols>
  <sheetData>
    <row r="1" hidden="1">
      <c r="I1" s="69">
        <v>0.0</v>
      </c>
      <c r="L1" s="69" t="s">
        <v>52</v>
      </c>
      <c r="M1" s="69" t="s">
        <v>56</v>
      </c>
      <c r="N1" s="69" t="s">
        <v>600</v>
      </c>
    </row>
    <row r="2" ht="20.25" hidden="1" customHeight="1">
      <c r="F2" s="69" t="s">
        <v>410</v>
      </c>
      <c r="G2" s="69" t="s">
        <v>412</v>
      </c>
      <c r="H2" s="69" t="s">
        <v>414</v>
      </c>
      <c r="J2" s="69" t="s">
        <v>416</v>
      </c>
      <c r="K2" s="69" t="s">
        <v>418</v>
      </c>
      <c r="L2" s="69" t="s">
        <v>420</v>
      </c>
      <c r="M2" s="69" t="s">
        <v>422</v>
      </c>
      <c r="N2" s="69" t="s">
        <v>424</v>
      </c>
      <c r="O2" s="69" t="s">
        <v>426</v>
      </c>
      <c r="P2" s="69" t="s">
        <v>428</v>
      </c>
      <c r="Q2" s="69" t="s">
        <v>430</v>
      </c>
      <c r="R2" s="69" t="s">
        <v>432</v>
      </c>
      <c r="S2" s="69" t="s">
        <v>434</v>
      </c>
      <c r="T2" s="69" t="s">
        <v>436</v>
      </c>
      <c r="U2" s="69" t="s">
        <v>438</v>
      </c>
      <c r="V2" s="69" t="s">
        <v>440</v>
      </c>
    </row>
    <row r="3" ht="15.0" hidden="1" customHeight="1">
      <c r="AA3" s="282" t="s">
        <v>601</v>
      </c>
    </row>
    <row r="4" ht="15.75" hidden="1" customHeight="1">
      <c r="AA4" s="282" t="s">
        <v>602</v>
      </c>
    </row>
    <row r="5" ht="13.5" hidden="1" customHeight="1">
      <c r="AA5" s="282" t="s">
        <v>603</v>
      </c>
    </row>
    <row r="6" ht="17.25" hidden="1" customHeight="1">
      <c r="AA6" s="282" t="s">
        <v>604</v>
      </c>
    </row>
    <row r="7">
      <c r="F7" s="283"/>
      <c r="I7" s="283"/>
      <c r="AA7" s="282" t="s">
        <v>605</v>
      </c>
    </row>
    <row r="8">
      <c r="F8" s="284"/>
      <c r="G8" s="284"/>
      <c r="H8" s="284"/>
      <c r="I8" s="283"/>
      <c r="AA8" s="282" t="s">
        <v>606</v>
      </c>
    </row>
    <row r="9" ht="60.0" customHeight="1">
      <c r="A9" s="31"/>
      <c r="E9" s="72" t="s">
        <v>86</v>
      </c>
      <c r="F9" s="255" t="s">
        <v>607</v>
      </c>
      <c r="G9" s="3"/>
      <c r="H9" s="3"/>
      <c r="I9" s="3"/>
      <c r="J9" s="3"/>
      <c r="K9" s="4"/>
      <c r="L9" s="255" t="s">
        <v>608</v>
      </c>
      <c r="M9" s="3"/>
      <c r="N9" s="3"/>
      <c r="O9" s="3"/>
      <c r="P9" s="4"/>
      <c r="Q9" s="285" t="s">
        <v>609</v>
      </c>
      <c r="R9" s="3"/>
      <c r="S9" s="3"/>
      <c r="T9" s="3"/>
      <c r="U9" s="4"/>
      <c r="V9" s="72" t="s">
        <v>440</v>
      </c>
      <c r="AA9" s="282" t="s">
        <v>610</v>
      </c>
    </row>
    <row r="10" ht="14.25" customHeight="1">
      <c r="A10" s="31"/>
      <c r="E10" s="76"/>
      <c r="F10" s="72" t="s">
        <v>611</v>
      </c>
      <c r="G10" s="72" t="s">
        <v>612</v>
      </c>
      <c r="H10" s="286" t="s">
        <v>613</v>
      </c>
      <c r="I10" s="80"/>
      <c r="J10" s="72" t="s">
        <v>614</v>
      </c>
      <c r="K10" s="286" t="s">
        <v>615</v>
      </c>
      <c r="L10" s="72" t="s">
        <v>611</v>
      </c>
      <c r="M10" s="72" t="s">
        <v>612</v>
      </c>
      <c r="N10" s="286" t="s">
        <v>613</v>
      </c>
      <c r="O10" s="72" t="s">
        <v>614</v>
      </c>
      <c r="P10" s="286" t="s">
        <v>615</v>
      </c>
      <c r="Q10" s="255" t="s">
        <v>616</v>
      </c>
      <c r="R10" s="3"/>
      <c r="S10" s="3"/>
      <c r="T10" s="3"/>
      <c r="U10" s="4"/>
      <c r="V10" s="76"/>
      <c r="AA10" s="282" t="s">
        <v>617</v>
      </c>
    </row>
    <row r="11" ht="47.25" customHeight="1">
      <c r="A11" s="31"/>
      <c r="E11" s="79"/>
      <c r="F11" s="79"/>
      <c r="G11" s="79"/>
      <c r="H11" s="79"/>
      <c r="I11" s="80"/>
      <c r="J11" s="79"/>
      <c r="K11" s="79"/>
      <c r="L11" s="79"/>
      <c r="M11" s="79"/>
      <c r="N11" s="79"/>
      <c r="O11" s="79"/>
      <c r="P11" s="79"/>
      <c r="Q11" s="287" t="s">
        <v>430</v>
      </c>
      <c r="R11" s="287" t="s">
        <v>618</v>
      </c>
      <c r="S11" s="288" t="s">
        <v>434</v>
      </c>
      <c r="T11" s="287" t="s">
        <v>436</v>
      </c>
      <c r="U11" s="287" t="s">
        <v>438</v>
      </c>
      <c r="V11" s="79"/>
      <c r="AA11" s="282" t="s">
        <v>619</v>
      </c>
    </row>
    <row r="12">
      <c r="E12" s="289"/>
      <c r="F12" s="290" t="s">
        <v>620</v>
      </c>
      <c r="G12" s="3"/>
      <c r="H12" s="291"/>
      <c r="I12" s="291"/>
      <c r="J12" s="291"/>
      <c r="K12" s="291"/>
      <c r="L12" s="291"/>
      <c r="M12" s="291"/>
      <c r="N12" s="291"/>
      <c r="O12" s="291"/>
      <c r="P12" s="291"/>
      <c r="Q12" s="291"/>
      <c r="R12" s="291"/>
      <c r="S12" s="291"/>
      <c r="T12" s="291"/>
      <c r="U12" s="291"/>
      <c r="V12" s="292"/>
    </row>
    <row r="13" ht="21.0" hidden="1" customHeight="1">
      <c r="E13" s="88"/>
      <c r="F13" s="83"/>
      <c r="G13" s="83"/>
      <c r="H13" s="83"/>
      <c r="I13" s="31"/>
      <c r="J13" s="293"/>
      <c r="K13" s="83"/>
      <c r="L13" s="83"/>
      <c r="M13" s="83"/>
      <c r="N13" s="83"/>
      <c r="O13" s="294"/>
      <c r="P13" s="83"/>
      <c r="Q13" s="295"/>
      <c r="R13" s="295"/>
      <c r="S13" s="295"/>
      <c r="T13" s="88"/>
      <c r="U13" s="88"/>
      <c r="V13" s="296"/>
    </row>
    <row r="14" ht="24.75" customHeight="1">
      <c r="E14" s="270"/>
      <c r="F14" s="297"/>
      <c r="G14" s="3"/>
      <c r="H14" s="3"/>
      <c r="I14" s="297"/>
      <c r="J14" s="271"/>
      <c r="K14" s="271"/>
      <c r="L14" s="271"/>
      <c r="M14" s="271"/>
      <c r="N14" s="271"/>
      <c r="O14" s="271"/>
      <c r="P14" s="271"/>
      <c r="Q14" s="271"/>
      <c r="R14" s="271"/>
      <c r="S14" s="271"/>
      <c r="T14" s="271"/>
      <c r="U14" s="271"/>
      <c r="V14" s="272"/>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9">
    <mergeCell ref="G10:G11"/>
    <mergeCell ref="H10:H11"/>
    <mergeCell ref="F12:G12"/>
    <mergeCell ref="F14:H14"/>
    <mergeCell ref="J10:J11"/>
    <mergeCell ref="K10:K11"/>
    <mergeCell ref="L10:L11"/>
    <mergeCell ref="M10:M11"/>
    <mergeCell ref="N10:N11"/>
    <mergeCell ref="O10:O11"/>
    <mergeCell ref="Q9:U9"/>
    <mergeCell ref="Q10:U10"/>
    <mergeCell ref="F7:H8"/>
    <mergeCell ref="E9:E11"/>
    <mergeCell ref="F9:K9"/>
    <mergeCell ref="L9:P9"/>
    <mergeCell ref="V9:V11"/>
    <mergeCell ref="F10:F11"/>
    <mergeCell ref="P10:P11"/>
  </mergeCells>
  <dataValidations>
    <dataValidation type="decimal" allowBlank="1" showInputMessage="1" showErrorMessage="1" prompt="Enter the value without percentage (%) symbol (.e.g. to enter 10.00%, enter it as 10.00)" sqref="Q13:S13">
      <formula1>0.0</formula1>
      <formula2>100.0</formula2>
    </dataValidation>
    <dataValidation type="list" allowBlank="1" showErrorMessage="1" sqref="T13:U13">
      <formula1>$L$1:$M$1</formula1>
    </dataValidation>
    <dataValidation type="list" allowBlank="1" showErrorMessage="1" sqref="J13 O13">
      <formula1>$AA$3:$AA$11</formula1>
    </dataValidation>
  </dataValidations>
  <printOptions/>
  <pageMargins bottom="0.75" footer="0.0" header="0.0" left="0.7" right="0.7" top="0.75"/>
  <pageSetup orientation="portrait"/>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71"/>
    <col customWidth="1" hidden="1" min="2" max="2" width="4.43"/>
    <col customWidth="1" hidden="1" min="3" max="3" width="4.0"/>
    <col customWidth="1" hidden="1" min="4" max="4" width="2.71"/>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43"/>
    <col customWidth="1" hidden="1" min="14" max="14" width="16.0"/>
    <col customWidth="1" min="15" max="15" width="16.43"/>
    <col customWidth="1" min="16" max="16" width="10.43"/>
    <col customWidth="1" hidden="1" min="17" max="18" width="14.57"/>
    <col customWidth="1" min="19" max="19" width="14.57"/>
    <col customWidth="1" min="20" max="20" width="19.14"/>
    <col customWidth="1" hidden="1" min="21" max="21" width="15.43"/>
    <col customWidth="1" hidden="1" min="22" max="22" width="9.43"/>
    <col customWidth="1" hidden="1" min="23" max="23" width="15.43"/>
    <col customWidth="1" hidden="1" min="24" max="24" width="8.71"/>
    <col customWidth="1" min="25" max="25" width="15.43"/>
    <col customWidth="1" min="26" max="26" width="18.57"/>
    <col customWidth="1" min="27" max="27" width="17.14"/>
    <col customWidth="1" min="28" max="28" width="4.43"/>
    <col customWidth="1" hidden="1" min="29" max="45" width="1.86"/>
  </cols>
  <sheetData>
    <row r="1" hidden="1">
      <c r="I1" s="69">
        <v>0.0</v>
      </c>
      <c r="AD1" s="69">
        <f>SUM(AC1:AC65531)</f>
        <v>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143</v>
      </c>
      <c r="X2" s="69" t="s">
        <v>144</v>
      </c>
      <c r="Y2" s="69" t="s">
        <v>145</v>
      </c>
      <c r="Z2" s="69" t="s">
        <v>360</v>
      </c>
      <c r="AA2" s="69" t="s">
        <v>363</v>
      </c>
      <c r="AR2" s="69" t="s">
        <v>589</v>
      </c>
      <c r="AS2" s="69" t="s">
        <v>590</v>
      </c>
    </row>
    <row r="3" hidden="1"/>
    <row r="4" hidden="1"/>
    <row r="5" hidden="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621</v>
      </c>
      <c r="T9" s="72" t="s">
        <v>622</v>
      </c>
      <c r="U9" s="74" t="s">
        <v>161</v>
      </c>
      <c r="V9" s="75"/>
      <c r="W9" s="74" t="s">
        <v>162</v>
      </c>
      <c r="X9" s="75"/>
      <c r="Y9" s="72" t="s">
        <v>163</v>
      </c>
      <c r="Z9" s="72" t="s">
        <v>360</v>
      </c>
      <c r="AA9" s="72" t="s">
        <v>363</v>
      </c>
    </row>
    <row r="10" ht="31.5" customHeight="1">
      <c r="E10" s="76"/>
      <c r="F10" s="76"/>
      <c r="G10" s="76"/>
      <c r="H10" s="76"/>
      <c r="I10" s="76"/>
      <c r="J10" s="76"/>
      <c r="K10" s="76"/>
      <c r="L10" s="76"/>
      <c r="M10" s="255" t="s">
        <v>446</v>
      </c>
      <c r="N10" s="3"/>
      <c r="O10" s="4"/>
      <c r="P10" s="72" t="s">
        <v>447</v>
      </c>
      <c r="Q10" s="76"/>
      <c r="R10" s="76"/>
      <c r="S10" s="76"/>
      <c r="T10" s="76"/>
      <c r="U10" s="77"/>
      <c r="V10" s="78"/>
      <c r="W10" s="77"/>
      <c r="X10" s="78"/>
      <c r="Y10" s="76"/>
      <c r="Z10" s="76"/>
      <c r="AA10" s="76"/>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80" t="s">
        <v>169</v>
      </c>
      <c r="X11" s="80" t="s">
        <v>170</v>
      </c>
      <c r="Y11" s="79"/>
      <c r="Z11" s="79"/>
      <c r="AA11" s="79"/>
    </row>
    <row r="12" ht="19.5" customHeight="1">
      <c r="A12" s="298"/>
      <c r="B12" s="298"/>
      <c r="C12" s="298"/>
      <c r="D12" s="298"/>
      <c r="E12" s="256" t="s">
        <v>623</v>
      </c>
      <c r="F12" s="70" t="s">
        <v>458</v>
      </c>
      <c r="G12" s="3"/>
      <c r="H12" s="299"/>
      <c r="I12" s="299"/>
      <c r="J12" s="299"/>
      <c r="K12" s="299"/>
      <c r="L12" s="299"/>
      <c r="M12" s="299"/>
      <c r="N12" s="299"/>
      <c r="O12" s="299"/>
      <c r="P12" s="299"/>
      <c r="Q12" s="299"/>
      <c r="R12" s="299"/>
      <c r="S12" s="299"/>
      <c r="T12" s="299"/>
      <c r="U12" s="299"/>
      <c r="V12" s="299"/>
      <c r="W12" s="299"/>
      <c r="X12" s="299"/>
      <c r="Y12" s="299"/>
      <c r="Z12" s="299"/>
      <c r="AA12" s="300"/>
      <c r="AB12" s="298"/>
      <c r="AC12" s="298"/>
      <c r="AD12" s="298"/>
      <c r="AE12" s="298"/>
      <c r="AF12" s="298"/>
      <c r="AG12" s="298"/>
      <c r="AH12" s="298"/>
      <c r="AI12" s="298"/>
      <c r="AJ12" s="298"/>
      <c r="AK12" s="298"/>
      <c r="AL12" s="298"/>
      <c r="AM12" s="298"/>
      <c r="AN12" s="298"/>
      <c r="AO12" s="298"/>
      <c r="AP12" s="298"/>
      <c r="AQ12" s="298"/>
      <c r="AR12" s="298"/>
      <c r="AS12" s="298"/>
    </row>
    <row r="13" ht="18.0" hidden="1" customHeight="1">
      <c r="A13" s="260"/>
      <c r="B13" s="260"/>
      <c r="C13" s="260"/>
      <c r="D13" s="260"/>
      <c r="E13" s="82"/>
      <c r="F13" s="88"/>
      <c r="G13" s="261"/>
      <c r="H13" s="262"/>
      <c r="I13" s="263"/>
      <c r="J13" s="263"/>
      <c r="K13" s="264" t="str">
        <f>+IFERROR(IF(COUNT(H13:J13),ROUND(SUM(H13:J13),0),""),"")</f>
        <v/>
      </c>
      <c r="L13" s="265" t="str">
        <f>+IFERROR(IF(COUNT(K13),ROUND(K13/'Shareholding Pattern'!$L$57*100,2),""),0)</f>
        <v/>
      </c>
      <c r="M13" s="266" t="str">
        <f>IF(H13="","",H13)</f>
        <v/>
      </c>
      <c r="N13" s="267"/>
      <c r="O13" s="221" t="str">
        <f>+IFERROR(IF(COUNT(M13:N13),ROUND(SUM(M13,N13),2),""),"")</f>
        <v/>
      </c>
      <c r="P13" s="265" t="str">
        <f>+IFERROR(IF(COUNT(O13),ROUND(O13/('Shareholding Pattern'!$P$58)*100,2),""),0)</f>
        <v/>
      </c>
      <c r="Q13" s="263"/>
      <c r="R13" s="263"/>
      <c r="S13" s="268" t="str">
        <f>+IFERROR(IF(COUNT(Q13:R13),ROUND(SUM(Q13:R13),0),""),"")</f>
        <v/>
      </c>
      <c r="T13" s="265" t="str">
        <f>+IFERROR(IF(COUNT(K13,S13),ROUND(SUM(S13,K13)/SUM('Shareholding Pattern'!$L$57,'Shareholding Pattern'!$T$57)*100,2),""),0)</f>
        <v/>
      </c>
      <c r="U13" s="263"/>
      <c r="V13" s="265" t="str">
        <f>+IFERROR(IF(COUNT(U13),ROUND(SUM(U13)/SUM(K13)*100,2),""),0)</f>
        <v/>
      </c>
      <c r="W13" s="263"/>
      <c r="X13" s="265" t="str">
        <f>+IFERROR(IF(COUNT(W13),ROUND(SUM(W13)/SUM(K13)*100,2),""),0)</f>
        <v/>
      </c>
      <c r="Y13" s="262"/>
      <c r="Z13" s="269"/>
      <c r="AA13" s="269"/>
      <c r="AB13" s="260"/>
      <c r="AC13" s="260">
        <f>IF(SUM(H13:Y13)&gt;0,1,0)</f>
        <v>0</v>
      </c>
      <c r="AD13" s="260" t="str">
        <f>IF(COUNT(H15:$Y$14995)=0,"",SUM(AC1:AC65533))</f>
        <v/>
      </c>
      <c r="AE13" s="260"/>
      <c r="AF13" s="260"/>
      <c r="AG13" s="260"/>
      <c r="AH13" s="260"/>
      <c r="AI13" s="260"/>
      <c r="AJ13" s="260"/>
      <c r="AK13" s="260"/>
      <c r="AL13" s="260"/>
      <c r="AM13" s="260"/>
      <c r="AN13" s="260"/>
      <c r="AO13" s="260"/>
      <c r="AP13" s="260"/>
      <c r="AQ13" s="260"/>
      <c r="AR13" s="260"/>
      <c r="AS13" s="260"/>
    </row>
    <row r="14" ht="25.5" customHeight="1">
      <c r="A14" s="298"/>
      <c r="B14" s="298"/>
      <c r="C14" s="298"/>
      <c r="D14" s="298"/>
      <c r="E14" s="301"/>
      <c r="F14" s="302"/>
      <c r="G14" s="302"/>
      <c r="H14" s="302"/>
      <c r="I14" s="302"/>
      <c r="J14" s="302"/>
      <c r="K14" s="302"/>
      <c r="L14" s="302"/>
      <c r="M14" s="302"/>
      <c r="N14" s="302"/>
      <c r="O14" s="302"/>
      <c r="P14" s="302"/>
      <c r="Q14" s="302"/>
      <c r="R14" s="302"/>
      <c r="S14" s="302"/>
      <c r="T14" s="302"/>
      <c r="U14" s="302"/>
      <c r="V14" s="302"/>
      <c r="W14" s="302"/>
      <c r="X14" s="302"/>
      <c r="Y14" s="302"/>
      <c r="Z14" s="302"/>
      <c r="AA14" s="303"/>
      <c r="AB14" s="298"/>
      <c r="AC14" s="298"/>
      <c r="AD14" s="298"/>
      <c r="AE14" s="298"/>
      <c r="AF14" s="298"/>
      <c r="AG14" s="298"/>
      <c r="AH14" s="298"/>
      <c r="AI14" s="298"/>
      <c r="AJ14" s="298"/>
      <c r="AK14" s="298"/>
      <c r="AL14" s="298"/>
      <c r="AM14" s="298"/>
      <c r="AN14" s="298"/>
      <c r="AO14" s="298"/>
      <c r="AP14" s="298"/>
      <c r="AQ14" s="298"/>
      <c r="AR14" s="298"/>
      <c r="AS14" s="298"/>
    </row>
    <row r="15" ht="24.75" hidden="1" customHeight="1">
      <c r="E15" s="304"/>
      <c r="F15" s="305"/>
      <c r="G15" s="305"/>
      <c r="H15" s="305"/>
      <c r="I15" s="306"/>
      <c r="J15" s="306"/>
      <c r="K15" s="306"/>
      <c r="L15" s="305"/>
      <c r="M15" s="305"/>
      <c r="N15" s="305"/>
      <c r="O15" s="305"/>
      <c r="P15" s="305"/>
      <c r="Q15" s="305"/>
      <c r="R15" s="305"/>
      <c r="S15" s="305"/>
      <c r="T15" s="305"/>
      <c r="U15" s="305"/>
      <c r="V15" s="305"/>
      <c r="W15" s="305"/>
      <c r="X15" s="305"/>
      <c r="Y15" s="272"/>
    </row>
    <row r="16" ht="19.5" customHeight="1">
      <c r="E16" s="307"/>
      <c r="F16" s="281" t="s">
        <v>168</v>
      </c>
      <c r="G16" s="281" t="s">
        <v>168</v>
      </c>
      <c r="H16" s="151" t="str">
        <f t="shared" ref="H16:J16" si="1">+IFERROR(IF(COUNT(H14:H15),ROUND(SUM(H14:H15),0),""),"")</f>
        <v/>
      </c>
      <c r="I16" s="151" t="str">
        <f t="shared" si="1"/>
        <v/>
      </c>
      <c r="J16" s="151" t="str">
        <f t="shared" si="1"/>
        <v/>
      </c>
      <c r="K16" s="264" t="str">
        <f>+IFERROR(IF(COUNT(H16:J16),ROUND(SUM(H16:J16),0),""),"")</f>
        <v/>
      </c>
      <c r="L16" s="265" t="str">
        <f>+IFERROR(IF(COUNT(K16),ROUND(K16/'Shareholding Pattern'!$L$57*100,2),""),0)</f>
        <v/>
      </c>
      <c r="M16" s="85" t="str">
        <f t="shared" ref="M16:N16" si="2">+IFERROR(IF(COUNT(M14:M15),ROUND(SUM(M14:M15),0),""),"")</f>
        <v/>
      </c>
      <c r="N16" s="85" t="str">
        <f t="shared" si="2"/>
        <v/>
      </c>
      <c r="O16" s="221" t="str">
        <f>+IFERROR(IF(COUNT(M16:N16),ROUND(SUM(M16,N16),2),""),"")</f>
        <v/>
      </c>
      <c r="P16" s="265" t="str">
        <f>+IFERROR(IF(COUNT(O16),ROUND(O16/('Shareholding Pattern'!$P$58)*100,2),""),0)</f>
        <v/>
      </c>
      <c r="Q16" s="151" t="str">
        <f t="shared" ref="Q16:R16" si="3">+IFERROR(IF(COUNT(Q14:Q15),ROUND(SUM(Q14:Q15),0),""),"")</f>
        <v/>
      </c>
      <c r="R16" s="151" t="str">
        <f t="shared" si="3"/>
        <v/>
      </c>
      <c r="S16" s="268" t="str">
        <f>+IFERROR(IF(COUNT(Q16:R16),ROUND(SUM(Q16:R16),0),""),"")</f>
        <v/>
      </c>
      <c r="T16" s="265" t="str">
        <f>+IFERROR(IF(COUNT(K16,S16),ROUND(SUM(S16,K16)/SUM('Shareholding Pattern'!$L$57,'Shareholding Pattern'!$T$57)*100,2),""),0)</f>
        <v/>
      </c>
      <c r="U16" s="151" t="str">
        <f>+IFERROR(IF(COUNT(U14:U15),ROUND(SUM(U14:U15),0),""),"")</f>
        <v/>
      </c>
      <c r="V16" s="265" t="str">
        <f>+IFERROR(IF(COUNT(U16),ROUND(SUM(U16)/SUM(K16)*100,2),""),0)</f>
        <v/>
      </c>
      <c r="W16" s="151" t="str">
        <f>+IFERROR(IF(COUNT(W14:W15),ROUND(SUM(W14:W15),0),""),"")</f>
        <v/>
      </c>
      <c r="X16" s="265" t="str">
        <f>+IFERROR(IF(COUNT(W16),ROUND(SUM(W16)/SUM(K16)*100,2),""),0)</f>
        <v/>
      </c>
      <c r="Y16" s="151" t="str">
        <f>+IFERROR(IF(COUNT(Y14:Y15),ROUND(SUM(Y14:Y15),0),""),"")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1">
    <mergeCell ref="E9:E11"/>
    <mergeCell ref="F9:F11"/>
    <mergeCell ref="G9:G11"/>
    <mergeCell ref="H9:H11"/>
    <mergeCell ref="I9:I11"/>
    <mergeCell ref="J9:J11"/>
    <mergeCell ref="K9:K11"/>
    <mergeCell ref="F12:G12"/>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L13">
      <formula1>1.0</formula1>
    </dataValidation>
    <dataValidation type="list" allowBlank="1" showErrorMessage="1" sqref="AA13">
      <formula1>$AR$2:$AS$2</formula1>
    </dataValidation>
    <dataValidation type="decimal" operator="lessThanOrEqual" allowBlank="1" showErrorMessage="1" sqref="W13">
      <formula1>H13</formula1>
    </dataValidation>
    <dataValidation type="decimal" operator="lessThanOrEqual" allowBlank="1" showErrorMessage="1" sqref="U13">
      <formula1>H13</formula1>
    </dataValidation>
    <dataValidation type="decimal" operator="lessThanOrEqual" allowBlank="1" showErrorMessage="1" sqref="Y13">
      <formula1>K13</formula1>
    </dataValidation>
  </dataValidations>
  <hyperlinks>
    <hyperlink display="Total" location="'Shareholding Pattern'!F15" ref="F16"/>
    <hyperlink display="Total" location="'Shareholding Pattern'!F15" ref="G16"/>
  </hyperlinks>
  <printOptions/>
  <pageMargins bottom="0.75" footer="0.0" header="0.0" left="0.7" right="0.7" top="0.75"/>
  <pageSetup orientation="portrait"/>
  <drawing r:id="rId1"/>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43"/>
    <col customWidth="1" hidden="1" min="14" max="14" width="16.0"/>
    <col customWidth="1" min="15" max="15" width="16.43"/>
    <col customWidth="1" min="16" max="16" width="8.29"/>
    <col customWidth="1" hidden="1" min="17" max="18" width="14.57"/>
    <col customWidth="1" min="19" max="19" width="14.57"/>
    <col customWidth="1" min="20" max="20" width="19.14"/>
    <col customWidth="1" hidden="1" min="21" max="21" width="15.43"/>
    <col customWidth="1" hidden="1" min="22" max="22" width="8.57"/>
    <col customWidth="1" hidden="1" min="23" max="23" width="15.43"/>
    <col customWidth="1" hidden="1" min="24" max="24" width="7.86"/>
    <col customWidth="1" min="25" max="25" width="15.43"/>
    <col customWidth="1" min="26" max="26" width="18.0"/>
    <col customWidth="1" min="27" max="27" width="17.14"/>
    <col customWidth="1" min="28" max="28" width="4.14"/>
    <col customWidth="1" hidden="1" min="29" max="45" width="1.86"/>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143</v>
      </c>
      <c r="X2" s="69" t="s">
        <v>144</v>
      </c>
      <c r="Y2" s="69" t="s">
        <v>145</v>
      </c>
      <c r="Z2" s="69" t="s">
        <v>360</v>
      </c>
      <c r="AA2" s="69" t="s">
        <v>363</v>
      </c>
      <c r="AR2" s="69" t="s">
        <v>589</v>
      </c>
      <c r="AS2" s="69" t="s">
        <v>590</v>
      </c>
    </row>
    <row r="3" hidden="1"/>
    <row r="4" hidden="1"/>
    <row r="5" hidden="1"/>
    <row r="7">
      <c r="AR7" s="69" t="s">
        <v>624</v>
      </c>
    </row>
    <row r="8">
      <c r="AR8" s="69" t="s">
        <v>625</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4" t="s">
        <v>162</v>
      </c>
      <c r="X9" s="75"/>
      <c r="Y9" s="72" t="s">
        <v>163</v>
      </c>
      <c r="Z9" s="72" t="s">
        <v>360</v>
      </c>
      <c r="AA9" s="72" t="s">
        <v>363</v>
      </c>
      <c r="AR9" s="69" t="s">
        <v>626</v>
      </c>
    </row>
    <row r="10" ht="31.5" customHeight="1">
      <c r="E10" s="76"/>
      <c r="F10" s="76"/>
      <c r="G10" s="76"/>
      <c r="H10" s="76"/>
      <c r="I10" s="76"/>
      <c r="J10" s="76"/>
      <c r="K10" s="76"/>
      <c r="L10" s="76"/>
      <c r="M10" s="255" t="s">
        <v>446</v>
      </c>
      <c r="N10" s="3"/>
      <c r="O10" s="4"/>
      <c r="P10" s="72" t="s">
        <v>447</v>
      </c>
      <c r="Q10" s="76"/>
      <c r="R10" s="76"/>
      <c r="S10" s="76"/>
      <c r="T10" s="76"/>
      <c r="U10" s="77"/>
      <c r="V10" s="78"/>
      <c r="W10" s="77"/>
      <c r="X10" s="78"/>
      <c r="Y10" s="76"/>
      <c r="Z10" s="76"/>
      <c r="AA10" s="76"/>
      <c r="AR10" s="69" t="s">
        <v>627</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80" t="s">
        <v>169</v>
      </c>
      <c r="X11" s="80" t="s">
        <v>170</v>
      </c>
      <c r="Y11" s="79"/>
      <c r="Z11" s="79"/>
      <c r="AA11" s="79"/>
      <c r="AR11" s="69" t="s">
        <v>628</v>
      </c>
    </row>
    <row r="12" ht="24.75" customHeight="1">
      <c r="E12" s="256" t="s">
        <v>629</v>
      </c>
      <c r="F12" s="308" t="s">
        <v>463</v>
      </c>
      <c r="G12" s="258"/>
      <c r="H12" s="258"/>
      <c r="I12" s="258"/>
      <c r="J12" s="258"/>
      <c r="K12" s="258"/>
      <c r="L12" s="258"/>
      <c r="M12" s="258"/>
      <c r="N12" s="258"/>
      <c r="O12" s="258"/>
      <c r="P12" s="258"/>
      <c r="Q12" s="258"/>
      <c r="R12" s="258"/>
      <c r="S12" s="258"/>
      <c r="T12" s="258"/>
      <c r="U12" s="258"/>
      <c r="V12" s="258"/>
      <c r="W12" s="258"/>
      <c r="X12" s="258"/>
      <c r="Y12" s="258"/>
      <c r="Z12" s="258"/>
      <c r="AA12" s="259"/>
      <c r="AR12" s="69" t="s">
        <v>630</v>
      </c>
    </row>
    <row r="13" ht="21.75" hidden="1" customHeight="1">
      <c r="A13" s="260"/>
      <c r="B13" s="260"/>
      <c r="C13" s="260"/>
      <c r="D13" s="260"/>
      <c r="E13" s="82"/>
      <c r="F13" s="261"/>
      <c r="G13" s="261"/>
      <c r="H13" s="262"/>
      <c r="I13" s="263"/>
      <c r="J13" s="263"/>
      <c r="K13" s="264" t="str">
        <f>+IFERROR(IF(COUNT(H13:J13),ROUND(SUM(H13:J13),0),""),"")</f>
        <v/>
      </c>
      <c r="L13" s="265" t="str">
        <f>+IFERROR(IF(COUNT(K13),ROUND(K13/'Shareholding Pattern'!$L$57*100,2),""),0)</f>
        <v/>
      </c>
      <c r="M13" s="266" t="str">
        <f>IF(H13="","",H13)</f>
        <v/>
      </c>
      <c r="N13" s="267"/>
      <c r="O13" s="221" t="str">
        <f>+IFERROR(IF(COUNT(M13:N13),ROUND(SUM(M13,N13),2),""),"")</f>
        <v/>
      </c>
      <c r="P13" s="265" t="str">
        <f>+IFERROR(IF(COUNT(O13),ROUND(O13/('Shareholding Pattern'!$P$58)*100,2),""),0)</f>
        <v/>
      </c>
      <c r="Q13" s="263"/>
      <c r="R13" s="263"/>
      <c r="S13" s="268" t="str">
        <f>+IFERROR(IF(COUNT(Q13:R13),ROUND(SUM(Q13:R13),0),""),"")</f>
        <v/>
      </c>
      <c r="T13" s="265" t="str">
        <f>+IFERROR(IF(COUNT(K13,S13),ROUND(SUM(S13,K13)/SUM('Shareholding Pattern'!$L$57,'Shareholding Pattern'!$T$57)*100,2),""),0)</f>
        <v/>
      </c>
      <c r="U13" s="263"/>
      <c r="V13" s="265" t="str">
        <f>+IFERROR(IF(COUNT(U13),ROUND(SUM(U13)/SUM(K13)*100,2),""),0)</f>
        <v/>
      </c>
      <c r="W13" s="263"/>
      <c r="X13" s="265" t="str">
        <f>+IFERROR(IF(COUNT(W13),ROUND(SUM(W13)/SUM(K13)*100,2),""),0)</f>
        <v/>
      </c>
      <c r="Y13" s="262"/>
      <c r="Z13" s="309"/>
      <c r="AA13" s="309"/>
      <c r="AB13" s="260"/>
      <c r="AC13" s="260">
        <f>IF(SUM(H13:Y13)&gt;0,1,0)</f>
        <v>0</v>
      </c>
      <c r="AD13" s="260" t="str">
        <f>IF(COUNT(H15:$Y$14999)=0,"",SUM(AC1:AC65533))</f>
        <v/>
      </c>
      <c r="AE13" s="260"/>
      <c r="AF13" s="260"/>
      <c r="AG13" s="260"/>
      <c r="AH13" s="260"/>
      <c r="AI13" s="260"/>
      <c r="AJ13" s="260"/>
      <c r="AK13" s="260"/>
      <c r="AL13" s="260"/>
      <c r="AM13" s="260"/>
      <c r="AN13" s="260"/>
      <c r="AO13" s="260"/>
      <c r="AP13" s="260"/>
      <c r="AQ13" s="260"/>
      <c r="AR13" s="260" t="s">
        <v>631</v>
      </c>
      <c r="AS13" s="260"/>
    </row>
    <row r="14" ht="24.75" customHeight="1">
      <c r="E14" s="270"/>
      <c r="F14" s="271"/>
      <c r="G14" s="271"/>
      <c r="H14" s="271"/>
      <c r="I14" s="271"/>
      <c r="J14" s="271"/>
      <c r="K14" s="271"/>
      <c r="L14" s="271"/>
      <c r="M14" s="271"/>
      <c r="N14" s="271"/>
      <c r="O14" s="271"/>
      <c r="P14" s="271"/>
      <c r="Q14" s="271"/>
      <c r="R14" s="271"/>
      <c r="S14" s="271"/>
      <c r="T14" s="271"/>
      <c r="U14" s="271"/>
      <c r="V14" s="271"/>
      <c r="W14" s="271"/>
      <c r="X14" s="271"/>
      <c r="Y14" s="271"/>
      <c r="Z14" s="271"/>
      <c r="AA14" s="272"/>
      <c r="AR14" s="69" t="s">
        <v>632</v>
      </c>
    </row>
    <row r="15" ht="15.0" hidden="1" customHeight="1">
      <c r="E15" s="277"/>
      <c r="F15" s="297"/>
      <c r="G15" s="297"/>
      <c r="H15" s="297"/>
      <c r="I15" s="297"/>
      <c r="J15" s="297"/>
      <c r="K15" s="297"/>
      <c r="L15" s="297"/>
      <c r="M15" s="297"/>
      <c r="N15" s="297"/>
      <c r="O15" s="297"/>
      <c r="P15" s="297"/>
      <c r="Q15" s="297"/>
      <c r="R15" s="297"/>
      <c r="S15" s="297"/>
      <c r="T15" s="297"/>
      <c r="U15" s="297"/>
      <c r="V15" s="297"/>
      <c r="W15" s="297"/>
      <c r="X15" s="297"/>
      <c r="Y15" s="272"/>
    </row>
    <row r="16" ht="19.5" customHeight="1">
      <c r="E16" s="307"/>
      <c r="F16" s="281" t="s">
        <v>168</v>
      </c>
      <c r="G16" s="281" t="s">
        <v>168</v>
      </c>
      <c r="H16" s="151" t="str">
        <f t="shared" ref="H16:K16" si="1">+IFERROR(IF(COUNT(H14:H15),ROUND(SUM(H14:H15),0),""),"")</f>
        <v/>
      </c>
      <c r="I16" s="151" t="str">
        <f t="shared" si="1"/>
        <v/>
      </c>
      <c r="J16" s="151" t="str">
        <f t="shared" si="1"/>
        <v/>
      </c>
      <c r="K16" s="151" t="str">
        <f t="shared" si="1"/>
        <v/>
      </c>
      <c r="L16" s="265" t="str">
        <f>+IFERROR(IF(COUNT(K16),ROUND(K16/'Shareholding Pattern'!$L$57*100,2),""),0)</f>
        <v/>
      </c>
      <c r="M16" s="85" t="str">
        <f t="shared" ref="M16:O16" si="2">+IFERROR(IF(COUNT(M14:M15),ROUND(SUM(M14:M15),0),""),"")</f>
        <v/>
      </c>
      <c r="N16" s="85" t="str">
        <f t="shared" si="2"/>
        <v/>
      </c>
      <c r="O16" s="85" t="str">
        <f t="shared" si="2"/>
        <v/>
      </c>
      <c r="P16" s="265" t="str">
        <f>+IFERROR(IF(COUNT(O16),ROUND(O16/('Shareholding Pattern'!$P$58)*100,2),""),0)</f>
        <v/>
      </c>
      <c r="Q16" s="151" t="str">
        <f t="shared" ref="Q16:S16" si="3">+IFERROR(IF(COUNT(Q14:Q15),ROUND(SUM(Q14:Q15),0),""),"")</f>
        <v/>
      </c>
      <c r="R16" s="151" t="str">
        <f t="shared" si="3"/>
        <v/>
      </c>
      <c r="S16" s="151" t="str">
        <f t="shared" si="3"/>
        <v/>
      </c>
      <c r="T16" s="265" t="str">
        <f>+IFERROR(IF(COUNT(K16,S16),ROUND(SUM(S16,K16)/SUM('Shareholding Pattern'!$L$57,'Shareholding Pattern'!$T$57)*100,2),""),0)</f>
        <v/>
      </c>
      <c r="U16" s="151" t="str">
        <f>+IFERROR(IF(COUNT(U14:U15),ROUND(SUM(U14:U15),0),""),"")</f>
        <v/>
      </c>
      <c r="V16" s="265" t="str">
        <f>+IFERROR(IF(COUNT(U16),ROUND(SUM(U16)/SUM(K16)*100,2),""),0)</f>
        <v/>
      </c>
      <c r="W16" s="151" t="str">
        <f>+IFERROR(IF(COUNT(W14:W15),ROUND(SUM(W14:W15),0),""),"")</f>
        <v/>
      </c>
      <c r="X16" s="265" t="str">
        <f>+IFERROR(IF(COUNT(W16),ROUND(SUM(W16)/SUM(K16)*100,2),""),0)</f>
        <v/>
      </c>
      <c r="Y16" s="151" t="str">
        <f>+IFERROR(IF(COUNT(Y14:Y15),ROUND(SUM(Y14:Y15),0),""),"")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list" allowBlank="1" showErrorMessage="1" sqref="AA13">
      <formula1>$AR$2:$AS$2</formula1>
    </dataValidation>
    <dataValidation type="decimal" operator="lessThanOrEqual" allowBlank="1" showErrorMessage="1" sqref="W13">
      <formula1>H13</formula1>
    </dataValidation>
    <dataValidation type="decimal" operator="lessThanOrEqual" allowBlank="1" showErrorMessage="1" sqref="U13">
      <formula1>H13</formula1>
    </dataValidation>
    <dataValidation type="decimal" operator="lessThanOrEqual" allowBlank="1" showErrorMessage="1" sqref="Y13">
      <formula1>K13</formula1>
    </dataValidation>
  </dataValidations>
  <hyperlinks>
    <hyperlink display="Total" location="'Shareholding Pattern'!F16" ref="F16"/>
    <hyperlink display="Total" location="'Shareholding Pattern'!F16" ref="G16"/>
  </hyperlinks>
  <printOptions/>
  <pageMargins bottom="0.75" footer="0.0" header="0.0" left="0.7" right="0.7" top="0.75"/>
  <pageSetup orientation="portrait"/>
  <drawing r:id="rId1"/>
</worksheet>
</file>

<file path=xl/worksheets/sheet1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29"/>
    <col customWidth="1" hidden="1" min="2" max="2" width="2.14"/>
    <col customWidth="1" hidden="1" min="3" max="3" width="2.0"/>
    <col customWidth="1" min="4" max="4" width="9.71"/>
    <col customWidth="1" min="5" max="5" width="33.29"/>
    <col customWidth="1" hidden="1" min="6" max="6" width="35.71"/>
    <col customWidth="1" min="7" max="7" width="38.0"/>
    <col customWidth="1" min="8" max="8" width="13.71"/>
    <col customWidth="1" min="9" max="10" width="14.57"/>
    <col customWidth="1" hidden="1" min="11" max="11" width="14.57"/>
    <col customWidth="1" hidden="1" min="12" max="12" width="15.57"/>
    <col customWidth="1" min="13" max="13" width="13.57"/>
    <col customWidth="1" min="14" max="14" width="16.71"/>
    <col customWidth="1" min="15" max="15" width="16.0"/>
    <col customWidth="1" hidden="1" min="16" max="16" width="15.71"/>
    <col customWidth="1" min="17" max="17" width="16.14"/>
    <col customWidth="1" min="18" max="18" width="12.0"/>
    <col customWidth="1" hidden="1" min="19" max="20" width="14.57"/>
    <col customWidth="1" min="21" max="21" width="19.14"/>
    <col customWidth="1" min="22" max="22" width="15.43"/>
    <col customWidth="1" hidden="1" min="23" max="23" width="14.43"/>
    <col customWidth="1" hidden="1" min="24" max="24" width="8.57"/>
    <col customWidth="1" hidden="1" min="25" max="25" width="13.57"/>
    <col customWidth="1" hidden="1" min="26" max="26" width="8.43"/>
    <col customWidth="1" min="27" max="27" width="14.57"/>
    <col customWidth="1" min="28" max="28" width="19.29"/>
    <col customWidth="1" min="29" max="29" width="17.14"/>
    <col customWidth="1" min="30" max="30" width="3.0"/>
    <col customWidth="1" hidden="1" min="31" max="53" width="1.0"/>
  </cols>
  <sheetData>
    <row r="1" hidden="1">
      <c r="I1" s="69">
        <v>1.0</v>
      </c>
      <c r="AR1" s="31" t="s">
        <v>633</v>
      </c>
    </row>
    <row r="2" hidden="1">
      <c r="E2" s="69" t="s">
        <v>367</v>
      </c>
      <c r="F2" s="69" t="s">
        <v>373</v>
      </c>
      <c r="G2" s="69" t="s">
        <v>353</v>
      </c>
      <c r="H2" s="69" t="s">
        <v>355</v>
      </c>
      <c r="I2" s="69" t="s">
        <v>128</v>
      </c>
      <c r="J2" s="69" t="s">
        <v>129</v>
      </c>
      <c r="K2" s="69" t="s">
        <v>130</v>
      </c>
      <c r="L2" s="69" t="s">
        <v>131</v>
      </c>
      <c r="M2" s="69" t="s">
        <v>132</v>
      </c>
      <c r="N2" s="69" t="s">
        <v>133</v>
      </c>
      <c r="O2" s="69" t="s">
        <v>134</v>
      </c>
      <c r="P2" s="69" t="s">
        <v>135</v>
      </c>
      <c r="Q2" s="69" t="s">
        <v>136</v>
      </c>
      <c r="R2" s="69" t="s">
        <v>137</v>
      </c>
      <c r="S2" s="69" t="s">
        <v>138</v>
      </c>
      <c r="T2" s="69" t="s">
        <v>139</v>
      </c>
      <c r="U2" s="69" t="s">
        <v>333</v>
      </c>
      <c r="V2" s="69" t="s">
        <v>140</v>
      </c>
      <c r="W2" s="69" t="s">
        <v>141</v>
      </c>
      <c r="X2" s="69" t="s">
        <v>142</v>
      </c>
      <c r="Y2" s="69" t="s">
        <v>143</v>
      </c>
      <c r="Z2" s="69" t="s">
        <v>144</v>
      </c>
      <c r="AA2" s="69" t="s">
        <v>145</v>
      </c>
      <c r="AB2" s="69" t="s">
        <v>360</v>
      </c>
      <c r="AC2" s="69" t="s">
        <v>363</v>
      </c>
      <c r="AR2" s="31" t="s">
        <v>634</v>
      </c>
      <c r="AZ2" s="69" t="s">
        <v>589</v>
      </c>
      <c r="BA2" s="69" t="s">
        <v>590</v>
      </c>
    </row>
    <row r="3" hidden="1">
      <c r="AR3" s="31" t="s">
        <v>635</v>
      </c>
    </row>
    <row r="4" hidden="1">
      <c r="AR4" s="31" t="s">
        <v>624</v>
      </c>
    </row>
    <row r="5" hidden="1">
      <c r="AR5" s="31" t="s">
        <v>636</v>
      </c>
    </row>
    <row r="6" hidden="1">
      <c r="AR6" s="31" t="s">
        <v>637</v>
      </c>
    </row>
    <row r="7" ht="15.0" customHeight="1">
      <c r="AR7" s="31"/>
    </row>
    <row r="8" ht="15.0" customHeight="1">
      <c r="AR8" s="31"/>
    </row>
    <row r="9" ht="29.25" customHeight="1">
      <c r="D9" s="72" t="s">
        <v>591</v>
      </c>
      <c r="E9" s="72" t="s">
        <v>638</v>
      </c>
      <c r="F9" s="72"/>
      <c r="G9" s="72" t="s">
        <v>592</v>
      </c>
      <c r="H9" s="72" t="s">
        <v>593</v>
      </c>
      <c r="I9" s="72" t="s">
        <v>639</v>
      </c>
      <c r="J9" s="72" t="s">
        <v>151</v>
      </c>
      <c r="K9" s="72" t="s">
        <v>152</v>
      </c>
      <c r="L9" s="72" t="s">
        <v>153</v>
      </c>
      <c r="M9" s="72" t="s">
        <v>154</v>
      </c>
      <c r="N9" s="72" t="s">
        <v>155</v>
      </c>
      <c r="O9" s="255" t="s">
        <v>445</v>
      </c>
      <c r="P9" s="3"/>
      <c r="Q9" s="3"/>
      <c r="R9" s="4"/>
      <c r="S9" s="72" t="s">
        <v>157</v>
      </c>
      <c r="T9" s="72" t="s">
        <v>158</v>
      </c>
      <c r="U9" s="72" t="s">
        <v>159</v>
      </c>
      <c r="V9" s="72" t="s">
        <v>622</v>
      </c>
      <c r="W9" s="74" t="s">
        <v>161</v>
      </c>
      <c r="X9" s="75"/>
      <c r="Y9" s="74" t="s">
        <v>162</v>
      </c>
      <c r="Z9" s="75"/>
      <c r="AA9" s="72" t="s">
        <v>163</v>
      </c>
      <c r="AB9" s="72" t="s">
        <v>360</v>
      </c>
      <c r="AC9" s="72" t="s">
        <v>363</v>
      </c>
      <c r="AR9" s="31"/>
      <c r="AV9" s="69" t="s">
        <v>638</v>
      </c>
    </row>
    <row r="10" ht="31.5" customHeight="1">
      <c r="D10" s="76"/>
      <c r="E10" s="76"/>
      <c r="F10" s="76"/>
      <c r="G10" s="76"/>
      <c r="H10" s="76"/>
      <c r="I10" s="76"/>
      <c r="J10" s="76"/>
      <c r="K10" s="76"/>
      <c r="L10" s="76"/>
      <c r="M10" s="76"/>
      <c r="N10" s="76"/>
      <c r="O10" s="255" t="s">
        <v>446</v>
      </c>
      <c r="P10" s="3"/>
      <c r="Q10" s="4"/>
      <c r="R10" s="72" t="s">
        <v>447</v>
      </c>
      <c r="S10" s="76"/>
      <c r="T10" s="76"/>
      <c r="U10" s="76"/>
      <c r="V10" s="76"/>
      <c r="W10" s="77"/>
      <c r="X10" s="78"/>
      <c r="Y10" s="77"/>
      <c r="Z10" s="78"/>
      <c r="AA10" s="76"/>
      <c r="AB10" s="76"/>
      <c r="AC10" s="76"/>
      <c r="AR10" s="31"/>
      <c r="AV10" s="69" t="s">
        <v>640</v>
      </c>
    </row>
    <row r="11" ht="78.75" customHeight="1">
      <c r="D11" s="79"/>
      <c r="E11" s="79"/>
      <c r="F11" s="79"/>
      <c r="G11" s="79"/>
      <c r="H11" s="79"/>
      <c r="I11" s="79"/>
      <c r="J11" s="79"/>
      <c r="K11" s="79"/>
      <c r="L11" s="79"/>
      <c r="M11" s="79"/>
      <c r="N11" s="79"/>
      <c r="O11" s="80" t="s">
        <v>166</v>
      </c>
      <c r="P11" s="80" t="s">
        <v>167</v>
      </c>
      <c r="Q11" s="80" t="s">
        <v>168</v>
      </c>
      <c r="R11" s="79"/>
      <c r="S11" s="79"/>
      <c r="T11" s="79"/>
      <c r="U11" s="79"/>
      <c r="V11" s="79"/>
      <c r="W11" s="80" t="s">
        <v>169</v>
      </c>
      <c r="X11" s="80" t="s">
        <v>170</v>
      </c>
      <c r="Y11" s="80" t="s">
        <v>169</v>
      </c>
      <c r="Z11" s="80" t="s">
        <v>170</v>
      </c>
      <c r="AA11" s="79"/>
      <c r="AB11" s="79"/>
      <c r="AC11" s="79"/>
    </row>
    <row r="12" ht="24.0" customHeight="1">
      <c r="D12" s="256" t="s">
        <v>641</v>
      </c>
      <c r="E12" s="308" t="s">
        <v>468</v>
      </c>
      <c r="F12" s="310"/>
      <c r="G12" s="258"/>
      <c r="H12" s="258"/>
      <c r="I12" s="258"/>
      <c r="J12" s="258"/>
      <c r="K12" s="258"/>
      <c r="L12" s="258"/>
      <c r="M12" s="258"/>
      <c r="N12" s="258"/>
      <c r="O12" s="258"/>
      <c r="P12" s="258"/>
      <c r="Q12" s="258"/>
      <c r="R12" s="258"/>
      <c r="S12" s="258"/>
      <c r="T12" s="258"/>
      <c r="U12" s="258"/>
      <c r="V12" s="258"/>
      <c r="W12" s="258"/>
      <c r="X12" s="258"/>
      <c r="Y12" s="258"/>
      <c r="Z12" s="258"/>
      <c r="AA12" s="258"/>
      <c r="AB12" s="258"/>
      <c r="AC12" s="259"/>
    </row>
    <row r="13" ht="19.5" hidden="1" customHeight="1">
      <c r="A13" s="260"/>
      <c r="B13" s="260"/>
      <c r="C13" s="260"/>
      <c r="D13" s="82"/>
      <c r="E13" s="311"/>
      <c r="F13" s="312"/>
      <c r="G13" s="312"/>
      <c r="H13" s="262"/>
      <c r="I13" s="262"/>
      <c r="J13" s="262"/>
      <c r="K13" s="263"/>
      <c r="L13" s="263"/>
      <c r="M13" s="264" t="str">
        <f>+IFERROR(IF(COUNT(J13:L13),ROUND(SUM(J13:L13),0),""),"")</f>
        <v/>
      </c>
      <c r="N13" s="265" t="str">
        <f>+IFERROR(IF(COUNT(M13),ROUND(M13/'Shareholding Pattern'!$L$57*100,2),""),0)</f>
        <v/>
      </c>
      <c r="O13" s="266" t="str">
        <f>IF(J13="","",J13)</f>
        <v/>
      </c>
      <c r="P13" s="267"/>
      <c r="Q13" s="221" t="str">
        <f>+IFERROR(IF(COUNT(O13:P13),ROUND(SUM(O13,P13),2),""),"")</f>
        <v/>
      </c>
      <c r="R13" s="265" t="str">
        <f>+IFERROR(IF(COUNT(Q13),ROUND(Q13/('Shareholding Pattern'!$P$58)*100,2),""),0)</f>
        <v/>
      </c>
      <c r="S13" s="263"/>
      <c r="T13" s="263"/>
      <c r="U13" s="268" t="str">
        <f>+IFERROR(IF(COUNT(S13:T13),ROUND(SUM(S13:T13),0),""),"")</f>
        <v/>
      </c>
      <c r="V13" s="265" t="str">
        <f>+IFERROR(IF(COUNT(M13,U13),ROUND(SUM(U13,M13)/SUM('Shareholding Pattern'!$L$57,'Shareholding Pattern'!$T$57)*100,2),""),0)</f>
        <v/>
      </c>
      <c r="W13" s="263"/>
      <c r="X13" s="265" t="str">
        <f>+IFERROR(IF(COUNT(W13),ROUND(SUM(W13)/SUM(M13)*100,2),""),0)</f>
        <v/>
      </c>
      <c r="Y13" s="263"/>
      <c r="Z13" s="265" t="str">
        <f>+IFERROR(IF(COUNT(Y13),ROUND(SUM(Y13)/SUM(M13)*100,2),""),0)</f>
        <v/>
      </c>
      <c r="AA13" s="313"/>
      <c r="AB13" s="276"/>
      <c r="AC13" s="276"/>
      <c r="AD13" s="314">
        <f>IF(COUNT(H16:$AA$15000)=0,"",SUM(AC1:AC65534))</f>
        <v>0</v>
      </c>
      <c r="AE13" s="260"/>
      <c r="AF13" s="260">
        <f>IF(SUM(I13:AA13)&gt;0,1,0)</f>
        <v>0</v>
      </c>
      <c r="AG13" s="260">
        <f>IF(COUNT(H16:$AA$14994)=0,"",SUM(AF1:AF65528))</f>
        <v>1</v>
      </c>
      <c r="AH13" s="260"/>
      <c r="AI13" s="260"/>
      <c r="AJ13" s="260"/>
      <c r="AK13" s="260"/>
      <c r="AL13" s="260"/>
      <c r="AM13" s="260"/>
      <c r="AN13" s="260"/>
      <c r="AO13" s="260"/>
      <c r="AP13" s="260"/>
      <c r="AQ13" s="260"/>
      <c r="AR13" s="260"/>
      <c r="AS13" s="260"/>
      <c r="AT13" s="260"/>
      <c r="AU13" s="260"/>
      <c r="AV13" s="260"/>
      <c r="AW13" s="260"/>
      <c r="AX13" s="260"/>
      <c r="AY13" s="260"/>
      <c r="AZ13" s="260"/>
      <c r="BA13" s="260"/>
    </row>
    <row r="14" ht="24.75" customHeight="1">
      <c r="D14" s="315"/>
      <c r="E14" s="271"/>
      <c r="F14" s="271"/>
      <c r="G14" s="271"/>
      <c r="H14" s="271"/>
      <c r="I14" s="271"/>
      <c r="J14" s="271"/>
      <c r="K14" s="271"/>
      <c r="L14" s="271"/>
      <c r="M14" s="271"/>
      <c r="N14" s="271"/>
      <c r="O14" s="271"/>
      <c r="P14" s="271"/>
      <c r="Q14" s="271"/>
      <c r="R14" s="271"/>
      <c r="S14" s="271"/>
      <c r="T14" s="271"/>
      <c r="U14" s="271"/>
      <c r="V14" s="271"/>
      <c r="W14" s="271"/>
      <c r="X14" s="271"/>
      <c r="Y14" s="271"/>
      <c r="Z14" s="271"/>
      <c r="AA14" s="271"/>
      <c r="AB14" s="271"/>
      <c r="AC14" s="272"/>
      <c r="AD14" s="316"/>
    </row>
    <row r="15" ht="24.75" customHeight="1">
      <c r="D15" s="82">
        <v>1.0</v>
      </c>
      <c r="E15" s="317" t="s">
        <v>633</v>
      </c>
      <c r="F15" s="318"/>
      <c r="G15" s="318" t="s">
        <v>642</v>
      </c>
      <c r="H15" s="263" t="s">
        <v>643</v>
      </c>
      <c r="I15" s="263">
        <v>1.0</v>
      </c>
      <c r="J15" s="263">
        <v>2450444.0</v>
      </c>
      <c r="K15" s="263"/>
      <c r="L15" s="263"/>
      <c r="M15" s="275">
        <f>+IFERROR(IF(COUNT(J15:L15),ROUND(SUM(J15:L15),0),""),"")</f>
        <v>2450444</v>
      </c>
      <c r="N15" s="221">
        <f>+IFERROR(IF(COUNT(M15),ROUND(M15/'Shareholding Pattern'!$L$57*100,2),""),0)</f>
        <v>24.5</v>
      </c>
      <c r="O15" s="267">
        <v>2450444.0</v>
      </c>
      <c r="P15" s="267"/>
      <c r="Q15" s="154">
        <f>+IFERROR(IF(COUNT(O15:P15),ROUND(SUM(O15,P15),2),""),"")</f>
        <v>2450444</v>
      </c>
      <c r="R15" s="221">
        <f>+IFERROR(IF(COUNT(Q15),ROUND(Q15/('Shareholding Pattern'!$P$58)*100,2),""),0)</f>
        <v>24.5</v>
      </c>
      <c r="S15" s="263"/>
      <c r="T15" s="263"/>
      <c r="U15" s="275" t="str">
        <f>+IFERROR(IF(COUNT(S15:T15),ROUND(SUM(S15:T15),0),""),"")</f>
        <v/>
      </c>
      <c r="V15" s="265">
        <f>+IFERROR(IF(COUNT(M15,U15),ROUND(SUM(U15,M15)/SUM('Shareholding Pattern'!$L$57,'Shareholding Pattern'!$T$57)*100,2),""),0)</f>
        <v>24.5</v>
      </c>
      <c r="W15" s="263"/>
      <c r="X15" s="265" t="str">
        <f>+IFERROR(IF(COUNT(W15),ROUND(SUM(W15)/SUM(M15)*100,2),""),0)</f>
        <v/>
      </c>
      <c r="Y15" s="263"/>
      <c r="Z15" s="265" t="str">
        <f>+IFERROR(IF(COUNT(Y15),ROUND(SUM(Y15)/SUM(M15)*100,2),""),0)</f>
        <v/>
      </c>
      <c r="AA15" s="319">
        <v>2450444.0</v>
      </c>
      <c r="AB15" s="276"/>
      <c r="AC15" s="276" t="s">
        <v>590</v>
      </c>
      <c r="AD15" s="314" t="str">
        <f>IF(COUNT(H18:$AA$15000)=0,"",SUM(AC3:AC65536))</f>
        <v/>
      </c>
      <c r="AE15" s="260"/>
      <c r="AF15" s="260">
        <f>IF(SUM(I15:AA15)&gt;0,1,0)</f>
        <v>1</v>
      </c>
    </row>
    <row r="16" ht="18.75" hidden="1" customHeight="1">
      <c r="D16" s="270"/>
      <c r="Z16" s="320"/>
      <c r="AC16" s="316"/>
      <c r="AD16" s="316"/>
    </row>
    <row r="17" ht="19.5" customHeight="1">
      <c r="D17" s="321"/>
      <c r="E17" s="322" t="s">
        <v>168</v>
      </c>
      <c r="F17" s="323"/>
      <c r="G17" s="322"/>
      <c r="H17" s="322" t="s">
        <v>168</v>
      </c>
      <c r="I17" s="151">
        <f t="shared" ref="I17:M17" si="1">+IFERROR(IF(COUNT(I14:I16),ROUND(SUM(I14:I16),0),""),"")</f>
        <v>1</v>
      </c>
      <c r="J17" s="151">
        <f t="shared" si="1"/>
        <v>2450444</v>
      </c>
      <c r="K17" s="151" t="str">
        <f t="shared" si="1"/>
        <v/>
      </c>
      <c r="L17" s="151" t="str">
        <f t="shared" si="1"/>
        <v/>
      </c>
      <c r="M17" s="151">
        <f t="shared" si="1"/>
        <v>2450444</v>
      </c>
      <c r="N17" s="265">
        <f>+IFERROR(IF(COUNT(M17),ROUND(M17/'Shareholding Pattern'!$L$57*100,2),""),0)</f>
        <v>24.5</v>
      </c>
      <c r="O17" s="85">
        <f t="shared" ref="O17:Q17" si="2">+IFERROR(IF(COUNT(O14:O16),ROUND(SUM(O14:O16),0),""),"")</f>
        <v>2450444</v>
      </c>
      <c r="P17" s="85" t="str">
        <f t="shared" si="2"/>
        <v/>
      </c>
      <c r="Q17" s="85">
        <f t="shared" si="2"/>
        <v>2450444</v>
      </c>
      <c r="R17" s="265">
        <f>+IFERROR(IF(COUNT(Q17),ROUND(Q17/('Shareholding Pattern'!$P$58)*100,2),""),0)</f>
        <v>24.5</v>
      </c>
      <c r="S17" s="151" t="str">
        <f t="shared" ref="S17:U17" si="3">+IFERROR(IF(COUNT(S14:S16),ROUND(SUM(S14:S16),0),""),"")</f>
        <v/>
      </c>
      <c r="T17" s="151" t="str">
        <f t="shared" si="3"/>
        <v/>
      </c>
      <c r="U17" s="151" t="str">
        <f t="shared" si="3"/>
        <v/>
      </c>
      <c r="V17" s="265">
        <f>+IFERROR(IF(COUNT(M17,U17),ROUND(SUM(U17,M17)/SUM('Shareholding Pattern'!$L$57,'Shareholding Pattern'!$T$57)*100,2),""),0)</f>
        <v>24.5</v>
      </c>
      <c r="W17" s="151" t="str">
        <f>+IFERROR(IF(COUNT(W14:W16),ROUND(SUM(W14:W16),0),""),"")</f>
        <v/>
      </c>
      <c r="X17" s="265" t="str">
        <f>+IFERROR(IF(COUNT(W17),ROUND(SUM(W17)/SUM(M17)*100,2),""),0)</f>
        <v/>
      </c>
      <c r="Y17" s="151" t="str">
        <f>+IFERROR(IF(COUNT(Y14:Y16),ROUND(SUM(Y14:Y16),0),""),"")</f>
        <v/>
      </c>
      <c r="Z17" s="265" t="str">
        <f>+IFERROR(IF(COUNT(Y17),ROUND(SUM(Y17)/SUM(M17)*100,2),""),0)</f>
        <v/>
      </c>
      <c r="AA17" s="151">
        <f>+IFERROR(IF(COUNT(AA14:AA16),ROUND(SUM(AA14:AA16),0),""),"")</f>
        <v>2450444</v>
      </c>
      <c r="AC17" s="316"/>
      <c r="AD17" s="316"/>
    </row>
    <row r="18">
      <c r="AC18" s="316"/>
      <c r="AD18" s="316"/>
    </row>
    <row r="19">
      <c r="AC19" s="316"/>
      <c r="AD19" s="316"/>
    </row>
    <row r="20">
      <c r="AC20" s="316"/>
      <c r="AD20" s="316"/>
    </row>
    <row r="21" ht="15.75" customHeight="1">
      <c r="AC21" s="316"/>
      <c r="AD21" s="316"/>
    </row>
    <row r="22" ht="15.75" customHeight="1">
      <c r="AC22" s="316"/>
      <c r="AD22" s="316"/>
    </row>
    <row r="23" ht="15.75" customHeight="1">
      <c r="AC23" s="316"/>
      <c r="AD23" s="316"/>
    </row>
    <row r="24" ht="15.75" customHeight="1">
      <c r="AC24" s="316"/>
      <c r="AD24" s="316"/>
    </row>
    <row r="25" ht="15.75" customHeight="1">
      <c r="AC25" s="316"/>
      <c r="AD25" s="316"/>
    </row>
    <row r="26" ht="15.75" customHeight="1">
      <c r="AC26" s="316"/>
      <c r="AD26" s="316"/>
    </row>
    <row r="27" ht="15.75" customHeight="1">
      <c r="AC27" s="316"/>
      <c r="AD27" s="316"/>
    </row>
    <row r="28" ht="15.75" customHeight="1">
      <c r="AC28" s="316"/>
      <c r="AD28" s="316"/>
    </row>
    <row r="29" ht="15.75" customHeight="1">
      <c r="AC29" s="316"/>
      <c r="AD29" s="316"/>
    </row>
    <row r="30" ht="15.75" customHeight="1">
      <c r="AC30" s="316"/>
      <c r="AD30" s="316"/>
    </row>
    <row r="31" ht="15.75" customHeight="1">
      <c r="AC31" s="316"/>
      <c r="AD31" s="316"/>
    </row>
    <row r="32" ht="15.75" customHeight="1">
      <c r="AC32" s="316"/>
      <c r="AD32" s="316"/>
    </row>
    <row r="33" ht="15.75" customHeight="1">
      <c r="AC33" s="316"/>
      <c r="AD33" s="316"/>
    </row>
    <row r="34" ht="15.75" customHeight="1">
      <c r="AC34" s="316"/>
      <c r="AD34" s="316"/>
    </row>
    <row r="35" ht="15.75" customHeight="1">
      <c r="AC35" s="316"/>
      <c r="AD35" s="316"/>
    </row>
    <row r="36" ht="15.75" customHeight="1">
      <c r="AC36" s="316"/>
      <c r="AD36" s="316"/>
    </row>
    <row r="37" ht="15.75" customHeight="1">
      <c r="AC37" s="316"/>
      <c r="AD37" s="316"/>
    </row>
    <row r="38" ht="15.75" customHeight="1">
      <c r="AC38" s="316"/>
      <c r="AD38" s="316"/>
    </row>
    <row r="39" ht="15.75" customHeight="1">
      <c r="AC39" s="316"/>
      <c r="AD39" s="316"/>
    </row>
    <row r="40" ht="15.75" customHeight="1">
      <c r="AC40" s="316"/>
      <c r="AD40" s="316"/>
    </row>
    <row r="41" ht="15.75" customHeight="1">
      <c r="AC41" s="316"/>
      <c r="AD41" s="316"/>
    </row>
    <row r="42" ht="15.75" customHeight="1">
      <c r="AC42" s="316"/>
      <c r="AD42" s="316"/>
    </row>
    <row r="43" ht="15.75" customHeight="1">
      <c r="AC43" s="316"/>
      <c r="AD43" s="316"/>
    </row>
    <row r="44" ht="15.75" customHeight="1">
      <c r="AC44" s="316"/>
      <c r="AD44" s="316"/>
    </row>
    <row r="45" ht="15.75" customHeight="1">
      <c r="AC45" s="316"/>
      <c r="AD45" s="316"/>
    </row>
    <row r="46" ht="15.75" customHeight="1">
      <c r="AC46" s="316"/>
      <c r="AD46" s="316"/>
    </row>
    <row r="47" ht="15.75" customHeight="1">
      <c r="AC47" s="316"/>
      <c r="AD47" s="316"/>
    </row>
    <row r="48" ht="15.75" customHeight="1">
      <c r="AC48" s="316"/>
      <c r="AD48" s="316"/>
    </row>
    <row r="49" ht="15.75" customHeight="1">
      <c r="AC49" s="316"/>
      <c r="AD49" s="316"/>
    </row>
    <row r="50" ht="15.75" customHeight="1">
      <c r="AC50" s="316"/>
      <c r="AD50" s="316"/>
    </row>
    <row r="51" ht="15.75" customHeight="1">
      <c r="AC51" s="316"/>
      <c r="AD51" s="316"/>
    </row>
    <row r="52" ht="15.75" customHeight="1">
      <c r="AC52" s="316"/>
      <c r="AD52" s="316"/>
    </row>
    <row r="53" ht="15.75" customHeight="1">
      <c r="AC53" s="316"/>
      <c r="AD53" s="316"/>
    </row>
    <row r="54" ht="15.75" customHeight="1">
      <c r="AC54" s="316"/>
      <c r="AD54" s="316"/>
    </row>
    <row r="55" ht="15.75" customHeight="1">
      <c r="AC55" s="316"/>
      <c r="AD55" s="316"/>
    </row>
    <row r="56" ht="15.75" customHeight="1">
      <c r="AC56" s="316"/>
      <c r="AD56" s="316"/>
    </row>
    <row r="57" ht="15.75" customHeight="1">
      <c r="AC57" s="316"/>
      <c r="AD57" s="316"/>
    </row>
    <row r="58" ht="15.75" customHeight="1">
      <c r="AC58" s="316"/>
      <c r="AD58" s="316"/>
    </row>
    <row r="59" ht="15.75" customHeight="1">
      <c r="AC59" s="316"/>
      <c r="AD59" s="316"/>
    </row>
    <row r="60" ht="15.75" customHeight="1">
      <c r="AC60" s="316"/>
      <c r="AD60" s="316"/>
    </row>
    <row r="61" ht="15.75" customHeight="1">
      <c r="AC61" s="316"/>
      <c r="AD61" s="316"/>
    </row>
    <row r="62" ht="15.75" customHeight="1">
      <c r="AC62" s="316"/>
      <c r="AD62" s="316"/>
    </row>
    <row r="63" ht="15.75" customHeight="1">
      <c r="AC63" s="316"/>
      <c r="AD63" s="316"/>
    </row>
    <row r="64" ht="15.75" customHeight="1">
      <c r="AC64" s="316"/>
      <c r="AD64" s="316"/>
    </row>
    <row r="65" ht="15.75" customHeight="1">
      <c r="AC65" s="316"/>
      <c r="AD65" s="316"/>
    </row>
    <row r="66" ht="15.75" customHeight="1">
      <c r="AC66" s="316"/>
      <c r="AD66" s="316"/>
    </row>
    <row r="67" ht="15.75" customHeight="1">
      <c r="AC67" s="316"/>
      <c r="AD67" s="316"/>
    </row>
    <row r="68" ht="15.75" customHeight="1">
      <c r="AC68" s="316"/>
      <c r="AD68" s="316"/>
    </row>
    <row r="69" ht="15.75" customHeight="1">
      <c r="AC69" s="316"/>
      <c r="AD69" s="316"/>
    </row>
    <row r="70" ht="15.75" customHeight="1">
      <c r="AC70" s="316"/>
      <c r="AD70" s="316"/>
    </row>
    <row r="71" ht="15.75" customHeight="1">
      <c r="AC71" s="316"/>
      <c r="AD71" s="316"/>
    </row>
    <row r="72" ht="15.75" customHeight="1">
      <c r="AC72" s="316"/>
      <c r="AD72" s="316"/>
    </row>
    <row r="73" ht="15.75" customHeight="1">
      <c r="AC73" s="316"/>
      <c r="AD73" s="316"/>
    </row>
    <row r="74" ht="15.75" customHeight="1">
      <c r="AC74" s="316"/>
      <c r="AD74" s="316"/>
    </row>
    <row r="75" ht="15.75" customHeight="1">
      <c r="AC75" s="316"/>
      <c r="AD75" s="316"/>
    </row>
    <row r="76" ht="15.75" customHeight="1">
      <c r="AC76" s="316"/>
      <c r="AD76" s="316"/>
    </row>
    <row r="77" ht="15.75" customHeight="1">
      <c r="AC77" s="316"/>
      <c r="AD77" s="316"/>
    </row>
    <row r="78" ht="15.75" customHeight="1">
      <c r="AC78" s="316"/>
      <c r="AD78" s="316"/>
    </row>
    <row r="79" ht="15.75" customHeight="1">
      <c r="AC79" s="316"/>
      <c r="AD79" s="316"/>
    </row>
    <row r="80" ht="15.75" customHeight="1">
      <c r="AC80" s="316"/>
      <c r="AD80" s="316"/>
    </row>
    <row r="81" ht="15.75" customHeight="1">
      <c r="AC81" s="316"/>
      <c r="AD81" s="316"/>
    </row>
    <row r="82" ht="15.75" customHeight="1">
      <c r="AC82" s="316"/>
      <c r="AD82" s="316"/>
    </row>
    <row r="83" ht="15.75" customHeight="1">
      <c r="AC83" s="316"/>
      <c r="AD83" s="316"/>
    </row>
    <row r="84" ht="15.75" customHeight="1">
      <c r="AC84" s="316"/>
      <c r="AD84" s="316"/>
    </row>
    <row r="85" ht="15.75" customHeight="1">
      <c r="AC85" s="316"/>
      <c r="AD85" s="316"/>
    </row>
    <row r="86" ht="15.75" customHeight="1">
      <c r="AC86" s="316"/>
      <c r="AD86" s="316"/>
    </row>
    <row r="87" ht="15.75" customHeight="1">
      <c r="AC87" s="316"/>
      <c r="AD87" s="316"/>
    </row>
    <row r="88" ht="15.75" customHeight="1">
      <c r="AC88" s="316"/>
      <c r="AD88" s="316"/>
    </row>
    <row r="89" ht="15.75" customHeight="1">
      <c r="AC89" s="316"/>
      <c r="AD89" s="316"/>
    </row>
    <row r="90" ht="15.75" customHeight="1">
      <c r="AC90" s="316"/>
      <c r="AD90" s="316"/>
    </row>
    <row r="91" ht="15.75" customHeight="1">
      <c r="AC91" s="316"/>
      <c r="AD91" s="316"/>
    </row>
    <row r="92" ht="15.75" customHeight="1">
      <c r="AC92" s="316"/>
      <c r="AD92" s="316"/>
    </row>
    <row r="93" ht="15.75" customHeight="1">
      <c r="AC93" s="316"/>
      <c r="AD93" s="316"/>
    </row>
    <row r="94" ht="15.75" customHeight="1">
      <c r="AC94" s="316"/>
      <c r="AD94" s="316"/>
    </row>
    <row r="95" ht="15.75" customHeight="1">
      <c r="AC95" s="316"/>
      <c r="AD95" s="316"/>
    </row>
    <row r="96" ht="15.75" customHeight="1">
      <c r="AC96" s="316"/>
      <c r="AD96" s="316"/>
    </row>
    <row r="97" ht="15.75" customHeight="1">
      <c r="AC97" s="316"/>
      <c r="AD97" s="316"/>
    </row>
    <row r="98" ht="15.75" customHeight="1">
      <c r="AC98" s="316"/>
      <c r="AD98" s="316"/>
    </row>
    <row r="99" ht="15.75" customHeight="1">
      <c r="AC99" s="316"/>
      <c r="AD99" s="316"/>
    </row>
    <row r="100" ht="15.75" customHeight="1">
      <c r="AC100" s="316"/>
      <c r="AD100" s="316"/>
    </row>
    <row r="101" ht="15.75" customHeight="1">
      <c r="AC101" s="316"/>
      <c r="AD101" s="316"/>
    </row>
    <row r="102" ht="15.75" customHeight="1">
      <c r="AC102" s="316"/>
      <c r="AD102" s="316"/>
    </row>
    <row r="103" ht="15.75" customHeight="1">
      <c r="AC103" s="316"/>
      <c r="AD103" s="316"/>
    </row>
    <row r="104" ht="15.75" customHeight="1">
      <c r="AC104" s="316"/>
      <c r="AD104" s="316"/>
    </row>
    <row r="105" ht="15.75" customHeight="1">
      <c r="AC105" s="316"/>
      <c r="AD105" s="316"/>
    </row>
    <row r="106" ht="15.75" customHeight="1">
      <c r="AC106" s="316"/>
      <c r="AD106" s="316"/>
    </row>
    <row r="107" ht="15.75" customHeight="1">
      <c r="AC107" s="316"/>
      <c r="AD107" s="316"/>
    </row>
    <row r="108" ht="15.75" customHeight="1">
      <c r="AC108" s="316"/>
      <c r="AD108" s="316"/>
    </row>
    <row r="109" ht="15.75" customHeight="1">
      <c r="AC109" s="316"/>
      <c r="AD109" s="316"/>
    </row>
    <row r="110" ht="15.75" customHeight="1">
      <c r="AC110" s="316"/>
      <c r="AD110" s="316"/>
    </row>
    <row r="111" ht="15.75" customHeight="1">
      <c r="AC111" s="316"/>
      <c r="AD111" s="316"/>
    </row>
    <row r="112" ht="15.75" customHeight="1">
      <c r="AC112" s="316"/>
      <c r="AD112" s="316"/>
    </row>
    <row r="113" ht="15.75" customHeight="1">
      <c r="AC113" s="316"/>
      <c r="AD113" s="316"/>
    </row>
    <row r="114" ht="15.75" customHeight="1">
      <c r="AC114" s="316"/>
      <c r="AD114" s="316"/>
    </row>
    <row r="115" ht="15.75" customHeight="1">
      <c r="AC115" s="316"/>
      <c r="AD115" s="316"/>
    </row>
    <row r="116" ht="15.75" customHeight="1">
      <c r="AC116" s="316"/>
      <c r="AD116" s="316"/>
    </row>
    <row r="117" ht="15.75" customHeight="1">
      <c r="AC117" s="316"/>
      <c r="AD117" s="316"/>
    </row>
    <row r="118" ht="15.75" customHeight="1">
      <c r="AC118" s="316"/>
      <c r="AD118" s="316"/>
    </row>
    <row r="119" ht="15.75" customHeight="1">
      <c r="AC119" s="316"/>
      <c r="AD119" s="316"/>
    </row>
    <row r="120" ht="15.75" customHeight="1">
      <c r="AC120" s="316"/>
      <c r="AD120" s="316"/>
    </row>
    <row r="121" ht="15.75" customHeight="1">
      <c r="AC121" s="316"/>
      <c r="AD121" s="316"/>
    </row>
    <row r="122" ht="15.75" customHeight="1">
      <c r="AC122" s="316"/>
      <c r="AD122" s="316"/>
    </row>
    <row r="123" ht="15.75" customHeight="1">
      <c r="AC123" s="316"/>
      <c r="AD123" s="316"/>
    </row>
    <row r="124" ht="15.75" customHeight="1">
      <c r="AC124" s="316"/>
      <c r="AD124" s="316"/>
    </row>
    <row r="125" ht="15.75" customHeight="1">
      <c r="AC125" s="316"/>
      <c r="AD125" s="316"/>
    </row>
    <row r="126" ht="15.75" customHeight="1">
      <c r="AC126" s="316"/>
      <c r="AD126" s="316"/>
    </row>
    <row r="127" ht="15.75" customHeight="1">
      <c r="AC127" s="316"/>
      <c r="AD127" s="316"/>
    </row>
    <row r="128" ht="15.75" customHeight="1">
      <c r="AC128" s="316"/>
      <c r="AD128" s="316"/>
    </row>
    <row r="129" ht="15.75" customHeight="1">
      <c r="AC129" s="316"/>
      <c r="AD129" s="316"/>
    </row>
    <row r="130" ht="15.75" customHeight="1">
      <c r="AC130" s="316"/>
      <c r="AD130" s="316"/>
    </row>
    <row r="131" ht="15.75" customHeight="1">
      <c r="AC131" s="316"/>
      <c r="AD131" s="316"/>
    </row>
    <row r="132" ht="15.75" customHeight="1">
      <c r="AC132" s="316"/>
      <c r="AD132" s="316"/>
    </row>
    <row r="133" ht="15.75" customHeight="1">
      <c r="AC133" s="316"/>
      <c r="AD133" s="316"/>
    </row>
    <row r="134" ht="15.75" customHeight="1">
      <c r="AC134" s="316"/>
      <c r="AD134" s="316"/>
    </row>
    <row r="135" ht="15.75" customHeight="1">
      <c r="AC135" s="316"/>
      <c r="AD135" s="316"/>
    </row>
    <row r="136" ht="15.75" customHeight="1">
      <c r="AC136" s="316"/>
      <c r="AD136" s="316"/>
    </row>
    <row r="137" ht="15.75" customHeight="1">
      <c r="AC137" s="316"/>
      <c r="AD137" s="316"/>
    </row>
    <row r="138" ht="15.75" customHeight="1">
      <c r="AC138" s="316"/>
      <c r="AD138" s="316"/>
    </row>
    <row r="139" ht="15.75" customHeight="1">
      <c r="AC139" s="316"/>
      <c r="AD139" s="316"/>
    </row>
    <row r="140" ht="15.75" customHeight="1">
      <c r="AC140" s="316"/>
      <c r="AD140" s="316"/>
    </row>
    <row r="141" ht="15.75" customHeight="1">
      <c r="AC141" s="316"/>
      <c r="AD141" s="316"/>
    </row>
    <row r="142" ht="15.75" customHeight="1">
      <c r="AC142" s="316"/>
      <c r="AD142" s="316"/>
    </row>
    <row r="143" ht="15.75" customHeight="1">
      <c r="AC143" s="316"/>
      <c r="AD143" s="316"/>
    </row>
    <row r="144" ht="15.75" customHeight="1">
      <c r="AC144" s="316"/>
      <c r="AD144" s="316"/>
    </row>
    <row r="145" ht="15.75" customHeight="1">
      <c r="AC145" s="316"/>
      <c r="AD145" s="316"/>
    </row>
    <row r="146" ht="15.75" customHeight="1">
      <c r="AC146" s="316"/>
      <c r="AD146" s="316"/>
    </row>
    <row r="147" ht="15.75" customHeight="1">
      <c r="AC147" s="316"/>
      <c r="AD147" s="316"/>
    </row>
    <row r="148" ht="15.75" customHeight="1">
      <c r="AC148" s="316"/>
      <c r="AD148" s="316"/>
    </row>
    <row r="149" ht="15.75" customHeight="1">
      <c r="AC149" s="316"/>
      <c r="AD149" s="316"/>
    </row>
    <row r="150" ht="15.75" customHeight="1">
      <c r="AC150" s="316"/>
      <c r="AD150" s="316"/>
    </row>
    <row r="151" ht="15.75" customHeight="1">
      <c r="AC151" s="316"/>
      <c r="AD151" s="316"/>
    </row>
    <row r="152" ht="15.75" customHeight="1">
      <c r="AC152" s="316"/>
      <c r="AD152" s="316"/>
    </row>
    <row r="153" ht="15.75" customHeight="1">
      <c r="AC153" s="316"/>
      <c r="AD153" s="316"/>
    </row>
    <row r="154" ht="15.75" customHeight="1">
      <c r="AC154" s="316"/>
      <c r="AD154" s="316"/>
    </row>
    <row r="155" ht="15.75" customHeight="1">
      <c r="AC155" s="316"/>
      <c r="AD155" s="316"/>
    </row>
    <row r="156" ht="15.75" customHeight="1">
      <c r="AC156" s="316"/>
      <c r="AD156" s="316"/>
    </row>
    <row r="157" ht="15.75" customHeight="1">
      <c r="AC157" s="316"/>
      <c r="AD157" s="316"/>
    </row>
    <row r="158" ht="15.75" customHeight="1">
      <c r="AC158" s="316"/>
      <c r="AD158" s="316"/>
    </row>
    <row r="159" ht="15.75" customHeight="1">
      <c r="AC159" s="316"/>
      <c r="AD159" s="316"/>
    </row>
    <row r="160" ht="15.75" customHeight="1">
      <c r="AC160" s="316"/>
      <c r="AD160" s="316"/>
    </row>
    <row r="161" ht="15.75" customHeight="1">
      <c r="AC161" s="316"/>
      <c r="AD161" s="316"/>
    </row>
    <row r="162" ht="15.75" customHeight="1">
      <c r="AC162" s="316"/>
      <c r="AD162" s="316"/>
    </row>
    <row r="163" ht="15.75" customHeight="1">
      <c r="AC163" s="316"/>
      <c r="AD163" s="316"/>
    </row>
    <row r="164" ht="15.75" customHeight="1">
      <c r="AC164" s="316"/>
      <c r="AD164" s="316"/>
    </row>
    <row r="165" ht="15.75" customHeight="1">
      <c r="AC165" s="316"/>
      <c r="AD165" s="316"/>
    </row>
    <row r="166" ht="15.75" customHeight="1">
      <c r="AC166" s="316"/>
      <c r="AD166" s="316"/>
    </row>
    <row r="167" ht="15.75" customHeight="1">
      <c r="AC167" s="316"/>
      <c r="AD167" s="316"/>
    </row>
    <row r="168" ht="15.75" customHeight="1">
      <c r="AC168" s="316"/>
      <c r="AD168" s="316"/>
    </row>
    <row r="169" ht="15.75" customHeight="1">
      <c r="AC169" s="316"/>
      <c r="AD169" s="316"/>
    </row>
    <row r="170" ht="15.75" customHeight="1">
      <c r="AC170" s="316"/>
      <c r="AD170" s="316"/>
    </row>
    <row r="171" ht="15.75" customHeight="1">
      <c r="AC171" s="316"/>
      <c r="AD171" s="316"/>
    </row>
    <row r="172" ht="15.75" customHeight="1">
      <c r="AC172" s="316"/>
      <c r="AD172" s="316"/>
    </row>
    <row r="173" ht="15.75" customHeight="1">
      <c r="AC173" s="316"/>
      <c r="AD173" s="316"/>
    </row>
    <row r="174" ht="15.75" customHeight="1">
      <c r="AC174" s="316"/>
      <c r="AD174" s="316"/>
    </row>
    <row r="175" ht="15.75" customHeight="1">
      <c r="AC175" s="316"/>
      <c r="AD175" s="316"/>
    </row>
    <row r="176" ht="15.75" customHeight="1">
      <c r="AC176" s="316"/>
      <c r="AD176" s="316"/>
    </row>
    <row r="177" ht="15.75" customHeight="1">
      <c r="AC177" s="316"/>
      <c r="AD177" s="316"/>
    </row>
    <row r="178" ht="15.75" customHeight="1">
      <c r="AC178" s="316"/>
      <c r="AD178" s="316"/>
    </row>
    <row r="179" ht="15.75" customHeight="1">
      <c r="AC179" s="316"/>
      <c r="AD179" s="316"/>
    </row>
    <row r="180" ht="15.75" customHeight="1">
      <c r="AC180" s="316"/>
      <c r="AD180" s="316"/>
    </row>
    <row r="181" ht="15.75" customHeight="1">
      <c r="AC181" s="316"/>
      <c r="AD181" s="316"/>
    </row>
    <row r="182" ht="15.75" customHeight="1">
      <c r="AC182" s="316"/>
      <c r="AD182" s="316"/>
    </row>
    <row r="183" ht="15.75" customHeight="1">
      <c r="AC183" s="316"/>
      <c r="AD183" s="316"/>
    </row>
    <row r="184" ht="15.75" customHeight="1">
      <c r="AC184" s="316"/>
      <c r="AD184" s="316"/>
    </row>
    <row r="185" ht="15.75" customHeight="1">
      <c r="AC185" s="316"/>
      <c r="AD185" s="316"/>
    </row>
    <row r="186" ht="15.75" customHeight="1">
      <c r="AC186" s="316"/>
      <c r="AD186" s="316"/>
    </row>
    <row r="187" ht="15.75" customHeight="1">
      <c r="AC187" s="316"/>
      <c r="AD187" s="316"/>
    </row>
    <row r="188" ht="15.75" customHeight="1">
      <c r="AC188" s="316"/>
      <c r="AD188" s="316"/>
    </row>
    <row r="189" ht="15.75" customHeight="1">
      <c r="AC189" s="316"/>
      <c r="AD189" s="316"/>
    </row>
    <row r="190" ht="15.75" customHeight="1">
      <c r="AC190" s="316"/>
      <c r="AD190" s="316"/>
    </row>
    <row r="191" ht="15.75" customHeight="1">
      <c r="AC191" s="316"/>
      <c r="AD191" s="316"/>
    </row>
    <row r="192" ht="15.75" customHeight="1">
      <c r="AC192" s="316"/>
      <c r="AD192" s="316"/>
    </row>
    <row r="193" ht="15.75" customHeight="1">
      <c r="AC193" s="316"/>
      <c r="AD193" s="316"/>
    </row>
    <row r="194" ht="15.75" customHeight="1">
      <c r="AC194" s="316"/>
      <c r="AD194" s="316"/>
    </row>
    <row r="195" ht="15.75" customHeight="1">
      <c r="AC195" s="316"/>
      <c r="AD195" s="316"/>
    </row>
    <row r="196" ht="15.75" customHeight="1">
      <c r="AC196" s="316"/>
      <c r="AD196" s="316"/>
    </row>
    <row r="197" ht="15.75" customHeight="1">
      <c r="AC197" s="316"/>
      <c r="AD197" s="316"/>
    </row>
    <row r="198" ht="15.75" customHeight="1">
      <c r="AC198" s="316"/>
      <c r="AD198" s="316"/>
    </row>
    <row r="199" ht="15.75" customHeight="1">
      <c r="AC199" s="316"/>
      <c r="AD199" s="316"/>
    </row>
    <row r="200" ht="15.75" customHeight="1">
      <c r="AC200" s="316"/>
      <c r="AD200" s="316"/>
    </row>
    <row r="201" ht="15.75" customHeight="1">
      <c r="AC201" s="316"/>
      <c r="AD201" s="316"/>
    </row>
    <row r="202" ht="15.75" customHeight="1">
      <c r="AC202" s="316"/>
      <c r="AD202" s="316"/>
    </row>
    <row r="203" ht="15.75" customHeight="1">
      <c r="AC203" s="316"/>
      <c r="AD203" s="316"/>
    </row>
    <row r="204" ht="15.75" customHeight="1">
      <c r="AC204" s="316"/>
      <c r="AD204" s="316"/>
    </row>
    <row r="205" ht="15.75" customHeight="1">
      <c r="AC205" s="316"/>
      <c r="AD205" s="316"/>
    </row>
    <row r="206" ht="15.75" customHeight="1">
      <c r="AC206" s="316"/>
      <c r="AD206" s="316"/>
    </row>
    <row r="207" ht="15.75" customHeight="1">
      <c r="AC207" s="316"/>
      <c r="AD207" s="316"/>
    </row>
    <row r="208" ht="15.75" customHeight="1">
      <c r="AC208" s="316"/>
      <c r="AD208" s="316"/>
    </row>
    <row r="209" ht="15.75" customHeight="1">
      <c r="AC209" s="316"/>
      <c r="AD209" s="316"/>
    </row>
    <row r="210" ht="15.75" customHeight="1">
      <c r="AC210" s="316"/>
      <c r="AD210" s="316"/>
    </row>
    <row r="211" ht="15.75" customHeight="1">
      <c r="AC211" s="316"/>
      <c r="AD211" s="316"/>
    </row>
    <row r="212" ht="15.75" customHeight="1">
      <c r="AC212" s="316"/>
      <c r="AD212" s="316"/>
    </row>
    <row r="213" ht="15.75" customHeight="1">
      <c r="AC213" s="316"/>
      <c r="AD213" s="316"/>
    </row>
    <row r="214" ht="15.75" customHeight="1">
      <c r="AC214" s="316"/>
      <c r="AD214" s="316"/>
    </row>
    <row r="215" ht="15.75" customHeight="1">
      <c r="AC215" s="316"/>
      <c r="AD215" s="316"/>
    </row>
    <row r="216" ht="15.75" customHeight="1">
      <c r="AC216" s="316"/>
      <c r="AD216" s="316"/>
    </row>
    <row r="217" ht="15.75" customHeight="1">
      <c r="AC217" s="316"/>
      <c r="AD217" s="316"/>
    </row>
    <row r="218" ht="15.75" customHeight="1">
      <c r="AC218" s="316"/>
      <c r="AD218" s="316"/>
    </row>
    <row r="219" ht="15.75" customHeight="1">
      <c r="AC219" s="316"/>
      <c r="AD219" s="316"/>
    </row>
    <row r="220" ht="15.75" customHeight="1">
      <c r="AC220" s="316"/>
      <c r="AD220" s="316"/>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3">
    <mergeCell ref="D9:D11"/>
    <mergeCell ref="E9:E11"/>
    <mergeCell ref="F9:F11"/>
    <mergeCell ref="G9:G11"/>
    <mergeCell ref="H9:H11"/>
    <mergeCell ref="I9:I11"/>
    <mergeCell ref="J9:J11"/>
    <mergeCell ref="U9:U11"/>
    <mergeCell ref="V9:V11"/>
    <mergeCell ref="W9:X10"/>
    <mergeCell ref="Y9:Z10"/>
    <mergeCell ref="AA9:AA11"/>
    <mergeCell ref="AB9:AB11"/>
    <mergeCell ref="AC9:AC11"/>
    <mergeCell ref="S9:S11"/>
    <mergeCell ref="R10:R11"/>
    <mergeCell ref="K9:K11"/>
    <mergeCell ref="L9:L11"/>
    <mergeCell ref="M9:M11"/>
    <mergeCell ref="N9:N11"/>
    <mergeCell ref="O9:R9"/>
    <mergeCell ref="T9:T11"/>
    <mergeCell ref="O10:Q10"/>
  </mergeCells>
  <dataValidations>
    <dataValidation type="list" allowBlank="1" showErrorMessage="1" sqref="E13 E15">
      <formula1>$AR$1:$AR$6</formula1>
    </dataValidation>
    <dataValidation type="decimal" operator="greaterThanOrEqual" allowBlank="1" showErrorMessage="1" sqref="I13:L13 O13:P13 S13:T13 I15:L15 O15:P15 S15:T15">
      <formula1>0.0</formula1>
    </dataValidation>
    <dataValidation type="list" allowBlank="1" showErrorMessage="1" sqref="AC13 AC15">
      <formula1>$AZ$2:$BA$2</formula1>
    </dataValidation>
    <dataValidation type="custom" allowBlank="1" showInputMessage="1" showErrorMessage="1" prompt="[A-Z][A-Z][A-Z][A-Z][A-Z][0-9][0-9][0-9][0-9][A-Z]&#10;&#10;In absence of PAN write : ZZZZZ9999Z" sqref="H13 H15">
      <formula1>EQ(LEN(H13),(10))</formula1>
    </dataValidation>
    <dataValidation type="list" allowBlank="1" showErrorMessage="1" sqref="F13 F15">
      <formula1>$AV$9:$AV$10</formula1>
    </dataValidation>
    <dataValidation type="decimal" operator="lessThanOrEqual" allowBlank="1" showErrorMessage="1" sqref="Y13 Y15">
      <formula1>J13</formula1>
    </dataValidation>
    <dataValidation type="decimal" operator="lessThanOrEqual" allowBlank="1" showErrorMessage="1" sqref="W13 W15">
      <formula1>J13</formula1>
    </dataValidation>
    <dataValidation type="decimal" operator="lessThanOrEqual" allowBlank="1" showErrorMessage="1" sqref="AA13:AB13 AA15:AB15">
      <formula1>M13</formula1>
    </dataValidation>
  </dataValidations>
  <hyperlinks>
    <hyperlink display="Total" location="'Shareholding Pattern'!F17" ref="E17"/>
    <hyperlink display="Total" location="'Shareholding Pattern'!F17" ref="H17"/>
  </hyperlinks>
  <printOptions/>
  <pageMargins bottom="0.75" footer="0.0" header="0.0" left="0.7" right="0.7" top="0.75"/>
  <pageSetup orientation="portrait"/>
  <drawing r:id="rId1"/>
</worksheet>
</file>

<file path=xl/worksheets/sheet1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D0CECE"/>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43"/>
    <col customWidth="1" hidden="1" min="14" max="14" width="16.0"/>
    <col customWidth="1" min="15" max="15" width="16.43"/>
    <col customWidth="1" min="16" max="16" width="8.71"/>
    <col customWidth="1" hidden="1" min="17" max="18" width="14.57"/>
    <col customWidth="1" min="19" max="19" width="14.57"/>
    <col customWidth="1" min="20" max="20" width="19.14"/>
    <col customWidth="1" hidden="1" min="21" max="21" width="15.43"/>
    <col customWidth="1" hidden="1" min="22" max="22" width="8.57"/>
    <col customWidth="1" hidden="1" min="23" max="23" width="15.43"/>
    <col customWidth="1" hidden="1" min="24" max="24" width="9.14"/>
    <col customWidth="1" min="25" max="25" width="15.43"/>
    <col customWidth="1" min="26" max="26" width="20.86"/>
    <col customWidth="1" min="27" max="27" width="17.14"/>
    <col customWidth="1" min="28" max="28" width="3.43"/>
    <col customWidth="1" hidden="1" min="29" max="45" width="1.86"/>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143</v>
      </c>
      <c r="X2" s="69" t="s">
        <v>144</v>
      </c>
      <c r="Y2" s="69" t="s">
        <v>145</v>
      </c>
      <c r="Z2" s="69" t="s">
        <v>360</v>
      </c>
      <c r="AA2" s="69" t="s">
        <v>363</v>
      </c>
      <c r="AR2" s="69" t="s">
        <v>589</v>
      </c>
      <c r="AS2" s="69" t="s">
        <v>590</v>
      </c>
    </row>
    <row r="3" hidden="1"/>
    <row r="4" hidden="1"/>
    <row r="5" hidden="1"/>
    <row r="7" ht="15.0" customHeight="1"/>
    <row r="8" ht="15.0" customHeight="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4" t="s">
        <v>162</v>
      </c>
      <c r="X9" s="75"/>
      <c r="Y9" s="72" t="s">
        <v>163</v>
      </c>
      <c r="Z9" s="72" t="s">
        <v>360</v>
      </c>
      <c r="AA9" s="72" t="s">
        <v>363</v>
      </c>
    </row>
    <row r="10" ht="31.5" customHeight="1">
      <c r="E10" s="76"/>
      <c r="F10" s="76"/>
      <c r="G10" s="76"/>
      <c r="H10" s="76"/>
      <c r="I10" s="76"/>
      <c r="J10" s="76"/>
      <c r="K10" s="76"/>
      <c r="L10" s="76"/>
      <c r="M10" s="255" t="s">
        <v>446</v>
      </c>
      <c r="N10" s="3"/>
      <c r="O10" s="4"/>
      <c r="P10" s="72" t="s">
        <v>447</v>
      </c>
      <c r="Q10" s="76"/>
      <c r="R10" s="76"/>
      <c r="S10" s="76"/>
      <c r="T10" s="76"/>
      <c r="U10" s="77"/>
      <c r="V10" s="78"/>
      <c r="W10" s="77"/>
      <c r="X10" s="78"/>
      <c r="Y10" s="76"/>
      <c r="Z10" s="76"/>
      <c r="AA10" s="76"/>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80" t="s">
        <v>169</v>
      </c>
      <c r="X11" s="80" t="s">
        <v>170</v>
      </c>
      <c r="Y11" s="79"/>
      <c r="Z11" s="79"/>
      <c r="AA11" s="79"/>
    </row>
    <row r="12" ht="33.0" customHeight="1">
      <c r="A12" s="324"/>
      <c r="B12" s="324"/>
      <c r="C12" s="324"/>
      <c r="D12" s="324"/>
      <c r="E12" s="256" t="s">
        <v>644</v>
      </c>
      <c r="F12" s="325" t="s">
        <v>481</v>
      </c>
      <c r="G12" s="258"/>
      <c r="H12" s="258"/>
      <c r="I12" s="258"/>
      <c r="J12" s="258"/>
      <c r="K12" s="258"/>
      <c r="L12" s="258"/>
      <c r="M12" s="258"/>
      <c r="N12" s="258"/>
      <c r="O12" s="258"/>
      <c r="P12" s="258"/>
      <c r="Q12" s="258"/>
      <c r="R12" s="258"/>
      <c r="S12" s="258"/>
      <c r="T12" s="258"/>
      <c r="U12" s="258"/>
      <c r="V12" s="258"/>
      <c r="W12" s="258"/>
      <c r="X12" s="258"/>
      <c r="Y12" s="258"/>
      <c r="Z12" s="258"/>
      <c r="AA12" s="259"/>
      <c r="AB12" s="324"/>
      <c r="AC12" s="324"/>
      <c r="AD12" s="324"/>
      <c r="AE12" s="324"/>
      <c r="AF12" s="324"/>
      <c r="AG12" s="324"/>
      <c r="AH12" s="324"/>
      <c r="AI12" s="324"/>
      <c r="AJ12" s="324"/>
      <c r="AK12" s="324"/>
      <c r="AL12" s="324"/>
      <c r="AM12" s="324"/>
      <c r="AN12" s="324"/>
      <c r="AO12" s="324"/>
      <c r="AP12" s="324"/>
      <c r="AQ12" s="324"/>
      <c r="AR12" s="324"/>
      <c r="AS12" s="324"/>
    </row>
    <row r="13" ht="18.75" hidden="1" customHeight="1">
      <c r="A13" s="260"/>
      <c r="B13" s="260"/>
      <c r="C13" s="260"/>
      <c r="D13" s="260"/>
      <c r="E13" s="82"/>
      <c r="F13" s="88"/>
      <c r="G13" s="261"/>
      <c r="H13" s="262"/>
      <c r="I13" s="263"/>
      <c r="J13" s="263"/>
      <c r="K13" s="264" t="str">
        <f>+IFERROR(IF(COUNT(H13:J13),ROUND(SUM(H13:J13),0),""),"")</f>
        <v/>
      </c>
      <c r="L13" s="265" t="str">
        <f>+IFERROR(IF(COUNT(K13),ROUND(K13/'Shareholding Pattern'!$L$57*100,2),""),0)</f>
        <v/>
      </c>
      <c r="M13" s="266" t="str">
        <f>IF(H13="","",H13)</f>
        <v/>
      </c>
      <c r="N13" s="267"/>
      <c r="O13" s="221" t="str">
        <f>+IFERROR(IF(COUNT(M13:N13),ROUND(SUM(M13,N13),2),""),"")</f>
        <v/>
      </c>
      <c r="P13" s="265" t="str">
        <f>+IFERROR(IF(COUNT(O13),ROUND(O13/('Shareholding Pattern'!$P$58)*100,2),""),0)</f>
        <v/>
      </c>
      <c r="Q13" s="263"/>
      <c r="R13" s="263"/>
      <c r="S13" s="268" t="str">
        <f>+IFERROR(IF(COUNT(Q13:R13),ROUND(SUM(Q13:R13),0),""),"")</f>
        <v/>
      </c>
      <c r="T13" s="265" t="str">
        <f>+IFERROR(IF(COUNT(K13,S13),ROUND(SUM(S13,K13)/SUM('Shareholding Pattern'!$L$57,'Shareholding Pattern'!$T$57)*100,2),""),0)</f>
        <v/>
      </c>
      <c r="U13" s="263"/>
      <c r="V13" s="265" t="str">
        <f>+IFERROR(IF(COUNT(U13),ROUND(SUM(U13)/SUM(K13)*100,2),""),0)</f>
        <v/>
      </c>
      <c r="W13" s="263"/>
      <c r="X13" s="265" t="str">
        <f>+IFERROR(IF(COUNT(W13),ROUND(SUM(W13)/SUM(K13)*100,2),""),0)</f>
        <v/>
      </c>
      <c r="Y13" s="262"/>
      <c r="Z13" s="269"/>
      <c r="AA13" s="269"/>
      <c r="AB13" s="260"/>
      <c r="AC13" s="260">
        <f>IF(SUM(H13:Y13)&gt;0,1,0)</f>
        <v>0</v>
      </c>
      <c r="AD13" s="260" t="str">
        <f>IF(COUNT(H15:$Y$15000)=0,"",SUM(AC1:AC65533))</f>
        <v/>
      </c>
      <c r="AE13" s="260"/>
      <c r="AF13" s="260"/>
      <c r="AG13" s="260"/>
      <c r="AH13" s="260"/>
      <c r="AI13" s="260"/>
      <c r="AJ13" s="260"/>
      <c r="AK13" s="260"/>
      <c r="AL13" s="260"/>
      <c r="AM13" s="260"/>
      <c r="AN13" s="260"/>
      <c r="AO13" s="260"/>
      <c r="AP13" s="260"/>
      <c r="AQ13" s="260"/>
      <c r="AR13" s="260"/>
      <c r="AS13" s="260"/>
    </row>
    <row r="14" ht="24.75" customHeight="1">
      <c r="E14" s="270"/>
      <c r="F14" s="271"/>
      <c r="G14" s="271"/>
      <c r="H14" s="271"/>
      <c r="I14" s="271"/>
      <c r="J14" s="271"/>
      <c r="K14" s="271"/>
      <c r="L14" s="271"/>
      <c r="M14" s="271"/>
      <c r="N14" s="271"/>
      <c r="O14" s="271"/>
      <c r="P14" s="271"/>
      <c r="Q14" s="271"/>
      <c r="R14" s="271"/>
      <c r="S14" s="271"/>
      <c r="T14" s="271"/>
      <c r="U14" s="271"/>
      <c r="V14" s="271"/>
      <c r="W14" s="271"/>
      <c r="X14" s="271"/>
      <c r="Y14" s="271"/>
      <c r="Z14" s="271"/>
      <c r="AA14" s="272"/>
    </row>
    <row r="15" ht="24.75" hidden="1" customHeight="1">
      <c r="E15" s="277"/>
      <c r="F15" s="297"/>
      <c r="G15" s="297"/>
      <c r="H15" s="297"/>
      <c r="I15" s="297"/>
      <c r="J15" s="297"/>
      <c r="K15" s="297"/>
      <c r="L15" s="297"/>
      <c r="M15" s="297"/>
      <c r="N15" s="297"/>
      <c r="O15" s="297"/>
      <c r="P15" s="297"/>
      <c r="Q15" s="297"/>
      <c r="R15" s="297"/>
      <c r="S15" s="297"/>
      <c r="T15" s="297"/>
      <c r="U15" s="297"/>
      <c r="V15" s="297"/>
      <c r="W15" s="297"/>
      <c r="X15" s="297"/>
      <c r="Y15" s="272"/>
    </row>
    <row r="16" ht="19.5" customHeight="1">
      <c r="E16" s="307"/>
      <c r="F16" s="326" t="s">
        <v>168</v>
      </c>
      <c r="G16" s="326" t="s">
        <v>168</v>
      </c>
      <c r="H16" s="151" t="str">
        <f t="shared" ref="H16:K16" si="1">+IFERROR(IF(COUNT(H14:H15),ROUND(SUM(H14:H15),0),""),"")</f>
        <v/>
      </c>
      <c r="I16" s="151" t="str">
        <f t="shared" si="1"/>
        <v/>
      </c>
      <c r="J16" s="151" t="str">
        <f t="shared" si="1"/>
        <v/>
      </c>
      <c r="K16" s="151" t="str">
        <f t="shared" si="1"/>
        <v/>
      </c>
      <c r="L16" s="265" t="str">
        <f>+IFERROR(IF(COUNT(K16),ROUND(K16/'Shareholding Pattern'!$L$57*100,2),""),0)</f>
        <v/>
      </c>
      <c r="M16" s="85" t="str">
        <f t="shared" ref="M16:O16" si="2">+IFERROR(IF(COUNT(M14:M15),ROUND(SUM(M14:M15),0),""),"")</f>
        <v/>
      </c>
      <c r="N16" s="85" t="str">
        <f t="shared" si="2"/>
        <v/>
      </c>
      <c r="O16" s="85" t="str">
        <f t="shared" si="2"/>
        <v/>
      </c>
      <c r="P16" s="265" t="str">
        <f>+IFERROR(IF(COUNT(O16),ROUND(O16/('Shareholding Pattern'!$P$58)*100,2),""),0)</f>
        <v/>
      </c>
      <c r="Q16" s="151" t="str">
        <f t="shared" ref="Q16:S16" si="3">+IFERROR(IF(COUNT(Q14:Q15),ROUND(SUM(Q14:Q15),0),""),"")</f>
        <v/>
      </c>
      <c r="R16" s="151" t="str">
        <f t="shared" si="3"/>
        <v/>
      </c>
      <c r="S16" s="151" t="str">
        <f t="shared" si="3"/>
        <v/>
      </c>
      <c r="T16" s="265" t="str">
        <f>+IFERROR(IF(COUNT(K16,S16),ROUND(SUM(S16,K16)/SUM('Shareholding Pattern'!$L$57,'Shareholding Pattern'!$T$57)*100,2),""),0)</f>
        <v/>
      </c>
      <c r="U16" s="151" t="str">
        <f>+IFERROR(IF(COUNT(U14:U15),ROUND(SUM(U14:U15),0),""),"")</f>
        <v/>
      </c>
      <c r="V16" s="265" t="str">
        <f>+IFERROR(IF(COUNT(U16),ROUND(SUM(U16)/SUM(K16)*100,2),""),0)</f>
        <v/>
      </c>
      <c r="W16" s="151" t="str">
        <f>+IFERROR(IF(COUNT(W14:W15),ROUND(SUM(W14:W15),0),""),"")</f>
        <v/>
      </c>
      <c r="X16" s="265" t="str">
        <f>+IFERROR(IF(COUNT(W16),ROUND(SUM(W16)/SUM(K16)*100,2),""),0)</f>
        <v/>
      </c>
      <c r="Y16" s="151" t="str">
        <f>+IFERROR(IF(COUNT(Y14:Y15),ROUND(SUM(Y14:Y15),0),""),"")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list" allowBlank="1" showErrorMessage="1" sqref="AA13">
      <formula1>$AR$2:$AS$2</formula1>
    </dataValidation>
    <dataValidation type="decimal" operator="lessThanOrEqual" allowBlank="1" showErrorMessage="1" sqref="W13">
      <formula1>H13</formula1>
    </dataValidation>
    <dataValidation type="decimal" operator="lessThanOrEqual" allowBlank="1" showErrorMessage="1" sqref="U13">
      <formula1>H13</formula1>
    </dataValidation>
    <dataValidation type="decimal" operator="lessThanOrEqual" allowBlank="1" showErrorMessage="1" sqref="Y13">
      <formula1>K13</formula1>
    </dataValidation>
  </dataValidations>
  <hyperlinks>
    <hyperlink display="Total" location="'Shareholding Pattern'!F20" ref="F16"/>
    <hyperlink display="Total" location="'Shareholding Pattern'!F20" ref="G16"/>
  </hyperlinks>
  <printOptions/>
  <pageMargins bottom="0.75" footer="0.0" header="0.0" left="0.7" right="0.7" top="0.75"/>
  <pageSetup orientation="landscape"/>
  <drawing r:id="rId1"/>
</worksheet>
</file>

<file path=xl/worksheets/sheet1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D0CECE"/>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43"/>
    <col customWidth="1" hidden="1" min="14" max="14" width="16.0"/>
    <col customWidth="1" min="15" max="15" width="16.43"/>
    <col customWidth="1" min="16" max="16" width="8.57"/>
    <col customWidth="1" hidden="1" min="17" max="18" width="14.57"/>
    <col customWidth="1" min="19" max="19" width="14.57"/>
    <col customWidth="1" min="20" max="20" width="19.14"/>
    <col customWidth="1" hidden="1" min="21" max="21" width="15.43"/>
    <col customWidth="1" hidden="1" min="22" max="22" width="7.43"/>
    <col customWidth="1" hidden="1" min="23" max="23" width="15.43"/>
    <col customWidth="1" hidden="1" min="24" max="24" width="7.29"/>
    <col customWidth="1" min="25" max="25" width="15.43"/>
    <col customWidth="1" min="26" max="26" width="18.43"/>
    <col customWidth="1" min="27" max="27" width="17.14"/>
    <col customWidth="1" min="28" max="28" width="2.57"/>
    <col customWidth="1" hidden="1" min="29" max="45" width="2.0"/>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143</v>
      </c>
      <c r="X2" s="69" t="s">
        <v>144</v>
      </c>
      <c r="Y2" s="69" t="s">
        <v>145</v>
      </c>
      <c r="Z2" s="69" t="s">
        <v>360</v>
      </c>
      <c r="AA2" s="69" t="s">
        <v>363</v>
      </c>
      <c r="AR2" s="69" t="s">
        <v>589</v>
      </c>
      <c r="AS2" s="69" t="s">
        <v>590</v>
      </c>
    </row>
    <row r="3" hidden="1"/>
    <row r="4" hidden="1"/>
    <row r="5" hidden="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4" t="s">
        <v>162</v>
      </c>
      <c r="X9" s="75"/>
      <c r="Y9" s="72" t="s">
        <v>163</v>
      </c>
      <c r="Z9" s="72" t="s">
        <v>360</v>
      </c>
      <c r="AA9" s="72" t="s">
        <v>363</v>
      </c>
    </row>
    <row r="10" ht="31.5" customHeight="1">
      <c r="E10" s="76"/>
      <c r="F10" s="76"/>
      <c r="G10" s="76"/>
      <c r="H10" s="76"/>
      <c r="I10" s="76"/>
      <c r="J10" s="76"/>
      <c r="K10" s="76"/>
      <c r="L10" s="76"/>
      <c r="M10" s="255" t="s">
        <v>446</v>
      </c>
      <c r="N10" s="3"/>
      <c r="O10" s="4"/>
      <c r="P10" s="72" t="s">
        <v>447</v>
      </c>
      <c r="Q10" s="76"/>
      <c r="R10" s="76"/>
      <c r="S10" s="76"/>
      <c r="T10" s="76"/>
      <c r="U10" s="77"/>
      <c r="V10" s="78"/>
      <c r="W10" s="77"/>
      <c r="X10" s="78"/>
      <c r="Y10" s="76"/>
      <c r="Z10" s="76"/>
      <c r="AA10" s="76"/>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80" t="s">
        <v>169</v>
      </c>
      <c r="X11" s="80" t="s">
        <v>170</v>
      </c>
      <c r="Y11" s="79"/>
      <c r="Z11" s="79"/>
      <c r="AA11" s="79"/>
    </row>
    <row r="12" ht="21.0" customHeight="1">
      <c r="E12" s="256" t="s">
        <v>644</v>
      </c>
      <c r="F12" s="325" t="s">
        <v>478</v>
      </c>
      <c r="G12" s="258"/>
      <c r="H12" s="258"/>
      <c r="I12" s="258"/>
      <c r="J12" s="258"/>
      <c r="K12" s="258"/>
      <c r="L12" s="258"/>
      <c r="M12" s="258"/>
      <c r="N12" s="258"/>
      <c r="O12" s="258"/>
      <c r="P12" s="258"/>
      <c r="Q12" s="258"/>
      <c r="R12" s="258"/>
      <c r="S12" s="258"/>
      <c r="T12" s="258"/>
      <c r="U12" s="258"/>
      <c r="V12" s="258"/>
      <c r="W12" s="258"/>
      <c r="X12" s="258"/>
      <c r="Y12" s="258"/>
      <c r="Z12" s="258"/>
      <c r="AA12" s="259"/>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Pattern'!$L$57*100,2),""),0)</f>
        <v/>
      </c>
      <c r="M13" s="266" t="str">
        <f>IF(H13="","",H13)</f>
        <v/>
      </c>
      <c r="N13" s="267"/>
      <c r="O13" s="221" t="str">
        <f>+IFERROR(IF(COUNT(M13:N13),ROUND(SUM(M13,N13),2),""),"")</f>
        <v/>
      </c>
      <c r="P13" s="265" t="str">
        <f>+IFERROR(IF(COUNT(O13),ROUND(O13/('Shareholding Pattern'!$P$58)*100,2),""),0)</f>
        <v/>
      </c>
      <c r="Q13" s="263"/>
      <c r="R13" s="263"/>
      <c r="S13" s="268" t="str">
        <f>+IFERROR(IF(COUNT(Q13:R13),ROUND(SUM(Q13:R13),0),""),"")</f>
        <v/>
      </c>
      <c r="T13" s="265" t="str">
        <f>+IFERROR(IF(COUNT(K13,S13),ROUND(SUM(S13,K13)/SUM('Shareholding Pattern'!$L$57,'Shareholding Pattern'!$T$57)*100,2),""),0)</f>
        <v/>
      </c>
      <c r="U13" s="263"/>
      <c r="V13" s="265" t="str">
        <f>+IFERROR(IF(COUNT(U13),ROUND(SUM(U13)/SUM(K13)*100,2),""),0)</f>
        <v/>
      </c>
      <c r="W13" s="263"/>
      <c r="X13" s="265" t="str">
        <f>+IFERROR(IF(COUNT(W13),ROUND(SUM(W13)/SUM(K13)*100,2),""),0)</f>
        <v/>
      </c>
      <c r="Y13" s="262"/>
      <c r="Z13" s="269"/>
      <c r="AA13" s="269"/>
      <c r="AB13" s="260"/>
      <c r="AC13" s="260">
        <f>IF(SUM(H13:I13)&gt;0,1,0)</f>
        <v>0</v>
      </c>
      <c r="AD13" s="260" t="str">
        <f>IF(COUNT(H15:$Y$15000)=0,"",SUM(AC1:AC65533))</f>
        <v/>
      </c>
      <c r="AE13" s="260"/>
      <c r="AF13" s="260"/>
      <c r="AG13" s="260"/>
      <c r="AH13" s="260"/>
      <c r="AI13" s="260"/>
      <c r="AJ13" s="260"/>
      <c r="AK13" s="260"/>
      <c r="AL13" s="260"/>
      <c r="AM13" s="260"/>
      <c r="AN13" s="260"/>
      <c r="AO13" s="260"/>
      <c r="AP13" s="260"/>
      <c r="AQ13" s="260"/>
      <c r="AR13" s="260"/>
      <c r="AS13" s="260"/>
    </row>
    <row r="14" ht="24.75" customHeight="1">
      <c r="E14" s="270"/>
      <c r="F14" s="271"/>
      <c r="G14" s="271"/>
      <c r="H14" s="271"/>
      <c r="I14" s="271"/>
      <c r="J14" s="271"/>
      <c r="K14" s="271"/>
      <c r="L14" s="271"/>
      <c r="M14" s="271"/>
      <c r="N14" s="271"/>
      <c r="O14" s="271"/>
      <c r="P14" s="271"/>
      <c r="Q14" s="271"/>
      <c r="R14" s="271"/>
      <c r="S14" s="271"/>
      <c r="T14" s="271"/>
      <c r="U14" s="271"/>
      <c r="V14" s="271"/>
      <c r="W14" s="271"/>
      <c r="X14" s="271"/>
      <c r="Y14" s="271"/>
      <c r="Z14" s="271"/>
      <c r="AA14" s="272"/>
    </row>
    <row r="15" ht="15.75" hidden="1" customHeight="1">
      <c r="E15" s="277"/>
      <c r="F15" s="297"/>
      <c r="G15" s="297"/>
      <c r="H15" s="297"/>
      <c r="I15" s="297"/>
      <c r="J15" s="297"/>
      <c r="K15" s="297"/>
      <c r="L15" s="297"/>
      <c r="M15" s="297"/>
      <c r="N15" s="297"/>
      <c r="O15" s="297"/>
      <c r="P15" s="297"/>
      <c r="Q15" s="297"/>
      <c r="R15" s="297"/>
      <c r="S15" s="297"/>
      <c r="T15" s="297"/>
      <c r="U15" s="297"/>
      <c r="V15" s="297"/>
      <c r="W15" s="297"/>
      <c r="X15" s="297"/>
      <c r="Y15" s="272"/>
    </row>
    <row r="16" ht="19.5" customHeight="1">
      <c r="E16" s="307"/>
      <c r="F16" s="326" t="s">
        <v>168</v>
      </c>
      <c r="G16" s="326" t="s">
        <v>168</v>
      </c>
      <c r="H16" s="151" t="str">
        <f t="shared" ref="H16:K16" si="1">+IFERROR(IF(COUNT(H14:H15),ROUND(SUM(H14:H15),0),""),"")</f>
        <v/>
      </c>
      <c r="I16" s="151" t="str">
        <f t="shared" si="1"/>
        <v/>
      </c>
      <c r="J16" s="151" t="str">
        <f t="shared" si="1"/>
        <v/>
      </c>
      <c r="K16" s="151" t="str">
        <f t="shared" si="1"/>
        <v/>
      </c>
      <c r="L16" s="265" t="str">
        <f>+IFERROR(IF(COUNT(K16),ROUND(K16/'Shareholding Pattern'!$L$57*100,2),""),0)</f>
        <v/>
      </c>
      <c r="M16" s="85" t="str">
        <f t="shared" ref="M16:O16" si="2">+IFERROR(IF(COUNT(M14:M15),ROUND(SUM(M14:M15),0),""),"")</f>
        <v/>
      </c>
      <c r="N16" s="85" t="str">
        <f t="shared" si="2"/>
        <v/>
      </c>
      <c r="O16" s="85" t="str">
        <f t="shared" si="2"/>
        <v/>
      </c>
      <c r="P16" s="265" t="str">
        <f>+IFERROR(IF(COUNT(O16),ROUND(O16/('Shareholding Pattern'!$P$58)*100,2),""),0)</f>
        <v/>
      </c>
      <c r="Q16" s="151" t="str">
        <f t="shared" ref="Q16:S16" si="3">+IFERROR(IF(COUNT(Q14:Q15),ROUND(SUM(Q14:Q15),0),""),"")</f>
        <v/>
      </c>
      <c r="R16" s="151" t="str">
        <f t="shared" si="3"/>
        <v/>
      </c>
      <c r="S16" s="151" t="str">
        <f t="shared" si="3"/>
        <v/>
      </c>
      <c r="T16" s="265" t="str">
        <f>+IFERROR(IF(COUNT(K16,S16),ROUND(SUM(S16,K16)/SUM('Shareholding Pattern'!$L$57,'Shareholding Pattern'!$T$57)*100,2),""),0)</f>
        <v/>
      </c>
      <c r="U16" s="151" t="str">
        <f>+IFERROR(IF(COUNT(U14:U15),ROUND(SUM(U14:U15),0),""),"")</f>
        <v/>
      </c>
      <c r="V16" s="265" t="str">
        <f>+IFERROR(IF(COUNT(U16),ROUND(SUM(U16)/SUM(K16)*100,2),""),0)</f>
        <v/>
      </c>
      <c r="W16" s="151" t="str">
        <f>+IFERROR(IF(COUNT(W14:W15),ROUND(SUM(W14:W15),0),""),"")</f>
        <v/>
      </c>
      <c r="X16" s="265" t="str">
        <f>+IFERROR(IF(COUNT(W16),ROUND(SUM(W16)/SUM(K16)*100,2),""),0)</f>
        <v/>
      </c>
      <c r="Y16" s="151" t="str">
        <f>+IFERROR(IF(COUNT(Y14:Y15),ROUND(SUM(Y14:Y15),0),""),"")</f>
        <v/>
      </c>
    </row>
    <row r="21" ht="15.75" customHeight="1"/>
    <row r="22" ht="15.75" customHeight="1"/>
    <row r="23" ht="15.75" customHeight="1">
      <c r="I23" s="69" t="s">
        <v>48</v>
      </c>
    </row>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list" allowBlank="1" showErrorMessage="1" sqref="AA13">
      <formula1>$AR$2:$AS$2</formula1>
    </dataValidation>
    <dataValidation type="decimal" operator="lessThanOrEqual" allowBlank="1" showErrorMessage="1" sqref="W13">
      <formula1>H13</formula1>
    </dataValidation>
    <dataValidation type="decimal" operator="lessThanOrEqual" allowBlank="1" showErrorMessage="1" sqref="U13">
      <formula1>H13</formula1>
    </dataValidation>
    <dataValidation type="decimal" operator="lessThanOrEqual" allowBlank="1" showErrorMessage="1" sqref="Y13">
      <formula1>K13</formula1>
    </dataValidation>
  </dataValidations>
  <hyperlinks>
    <hyperlink display="Total" location="'Shareholding Pattern'!F21" ref="F16"/>
    <hyperlink display="Total" location="'Shareholding Pattern'!F21" ref="G16"/>
  </hyperlinks>
  <printOptions/>
  <pageMargins bottom="0.75" footer="0.0" header="0.0" left="0.7" right="0.7" top="0.75"/>
  <pageSetup orientation="portrait"/>
  <drawing r:id="rId1"/>
</worksheet>
</file>

<file path=xl/worksheets/sheet1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D0CECE"/>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43"/>
    <col customWidth="1" hidden="1" min="14" max="14" width="16.0"/>
    <col customWidth="1" min="15" max="15" width="16.43"/>
    <col customWidth="1" min="16" max="16" width="8.43"/>
    <col customWidth="1" hidden="1" min="17" max="18" width="14.57"/>
    <col customWidth="1" min="19" max="19" width="14.57"/>
    <col customWidth="1" min="20" max="20" width="19.14"/>
    <col customWidth="1" hidden="1" min="21" max="21" width="15.43"/>
    <col customWidth="1" hidden="1" min="22" max="22" width="8.43"/>
    <col customWidth="1" hidden="1" min="23" max="23" width="15.43"/>
    <col customWidth="1" hidden="1" min="24" max="24" width="7.57"/>
    <col customWidth="1" min="25" max="25" width="15.43"/>
    <col customWidth="1" min="26" max="26" width="17.57"/>
    <col customWidth="1" min="27" max="27" width="17.14"/>
    <col customWidth="1" min="28" max="28" width="3.29"/>
    <col customWidth="1" hidden="1" min="29" max="45" width="1.43"/>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143</v>
      </c>
      <c r="X2" s="69" t="s">
        <v>144</v>
      </c>
      <c r="Y2" s="69" t="s">
        <v>145</v>
      </c>
      <c r="Z2" s="69" t="s">
        <v>360</v>
      </c>
      <c r="AA2" s="69" t="s">
        <v>363</v>
      </c>
      <c r="AR2" s="69" t="s">
        <v>589</v>
      </c>
      <c r="AS2" s="69" t="s">
        <v>590</v>
      </c>
    </row>
    <row r="3" hidden="1"/>
    <row r="4" hidden="1"/>
    <row r="5" hidden="1"/>
    <row r="7" ht="15.0" customHeight="1">
      <c r="AR7" s="69" t="s">
        <v>624</v>
      </c>
    </row>
    <row r="8" ht="15.0" customHeight="1">
      <c r="AR8" s="69" t="s">
        <v>626</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4" t="s">
        <v>162</v>
      </c>
      <c r="X9" s="75"/>
      <c r="Y9" s="72" t="s">
        <v>163</v>
      </c>
      <c r="Z9" s="72" t="s">
        <v>360</v>
      </c>
      <c r="AA9" s="72" t="s">
        <v>363</v>
      </c>
      <c r="AR9" s="69" t="s">
        <v>627</v>
      </c>
    </row>
    <row r="10" ht="31.5" customHeight="1">
      <c r="E10" s="76"/>
      <c r="F10" s="76"/>
      <c r="G10" s="76"/>
      <c r="H10" s="76"/>
      <c r="I10" s="76"/>
      <c r="J10" s="76"/>
      <c r="K10" s="76"/>
      <c r="L10" s="76"/>
      <c r="M10" s="255" t="s">
        <v>446</v>
      </c>
      <c r="N10" s="3"/>
      <c r="O10" s="4"/>
      <c r="P10" s="72" t="s">
        <v>447</v>
      </c>
      <c r="Q10" s="76"/>
      <c r="R10" s="76"/>
      <c r="S10" s="76"/>
      <c r="T10" s="76"/>
      <c r="U10" s="77"/>
      <c r="V10" s="78"/>
      <c r="W10" s="77"/>
      <c r="X10" s="78"/>
      <c r="Y10" s="76"/>
      <c r="Z10" s="76"/>
      <c r="AA10" s="76"/>
      <c r="AR10" s="69" t="s">
        <v>628</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80" t="s">
        <v>169</v>
      </c>
      <c r="X11" s="80" t="s">
        <v>170</v>
      </c>
      <c r="Y11" s="79"/>
      <c r="Z11" s="79"/>
      <c r="AA11" s="79"/>
      <c r="AR11" s="69" t="s">
        <v>645</v>
      </c>
    </row>
    <row r="12" ht="21.75" customHeight="1">
      <c r="E12" s="256" t="s">
        <v>646</v>
      </c>
      <c r="F12" s="325" t="s">
        <v>482</v>
      </c>
      <c r="G12" s="258"/>
      <c r="H12" s="258"/>
      <c r="I12" s="258"/>
      <c r="J12" s="258"/>
      <c r="K12" s="258"/>
      <c r="L12" s="258"/>
      <c r="M12" s="258"/>
      <c r="N12" s="258"/>
      <c r="O12" s="258"/>
      <c r="P12" s="258"/>
      <c r="Q12" s="258"/>
      <c r="R12" s="258"/>
      <c r="S12" s="258"/>
      <c r="T12" s="258"/>
      <c r="U12" s="258"/>
      <c r="V12" s="258"/>
      <c r="W12" s="258"/>
      <c r="X12" s="258"/>
      <c r="Y12" s="258"/>
      <c r="Z12" s="258"/>
      <c r="AA12" s="259"/>
      <c r="AR12" s="69" t="s">
        <v>630</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Pattern'!$L$57*100,2),""),0)</f>
        <v/>
      </c>
      <c r="M13" s="266" t="str">
        <f>IF(H13="","",H13)</f>
        <v/>
      </c>
      <c r="N13" s="267"/>
      <c r="O13" s="221" t="str">
        <f>+IFERROR(IF(COUNT(M13:N13),ROUND(SUM(M13,N13),2),""),"")</f>
        <v/>
      </c>
      <c r="P13" s="265" t="str">
        <f>+IFERROR(IF(COUNT(O13),ROUND(O13/('Shareholding Pattern'!$P$58)*100,2),""),0)</f>
        <v/>
      </c>
      <c r="Q13" s="263"/>
      <c r="R13" s="263"/>
      <c r="S13" s="268" t="str">
        <f>+IFERROR(IF(COUNT(Q13:R13),ROUND(SUM(Q13:R13),0),""),"")</f>
        <v/>
      </c>
      <c r="T13" s="265" t="str">
        <f>+IFERROR(IF(COUNT(K13,S13),ROUND(SUM(S13,K13)/SUM('Shareholding Pattern'!$L$57,'Shareholding Pattern'!$T$57)*100,2),""),0)</f>
        <v/>
      </c>
      <c r="U13" s="263"/>
      <c r="V13" s="265" t="str">
        <f>+IFERROR(IF(COUNT(U13),ROUND(SUM(U13)/SUM(K13)*100,2),""),0)</f>
        <v/>
      </c>
      <c r="W13" s="263"/>
      <c r="X13" s="265" t="str">
        <f>+IFERROR(IF(COUNT(W13),ROUND(SUM(W13)/SUM(K13)*100,2),""),0)</f>
        <v/>
      </c>
      <c r="Y13" s="262"/>
      <c r="Z13" s="269"/>
      <c r="AA13" s="269"/>
      <c r="AB13" s="260"/>
      <c r="AC13" s="260">
        <f>IF(SUM(H13:Y13)&gt;0,1,0)</f>
        <v>0</v>
      </c>
      <c r="AD13" s="260" t="str">
        <f>IF(COUNT(H15:$Y$15000)=0,"",SUM(AC1:AC65533))</f>
        <v/>
      </c>
      <c r="AE13" s="260"/>
      <c r="AF13" s="260"/>
      <c r="AG13" s="260"/>
      <c r="AH13" s="260"/>
      <c r="AI13" s="260"/>
      <c r="AJ13" s="260"/>
      <c r="AK13" s="260"/>
      <c r="AL13" s="260"/>
      <c r="AM13" s="260"/>
      <c r="AN13" s="260"/>
      <c r="AO13" s="260"/>
      <c r="AP13" s="260"/>
      <c r="AQ13" s="260"/>
      <c r="AR13" s="260" t="s">
        <v>631</v>
      </c>
      <c r="AS13" s="260"/>
    </row>
    <row r="14" ht="24.75" customHeight="1">
      <c r="E14" s="270"/>
      <c r="F14" s="271"/>
      <c r="G14" s="271"/>
      <c r="H14" s="271"/>
      <c r="I14" s="271"/>
      <c r="J14" s="271"/>
      <c r="K14" s="271"/>
      <c r="L14" s="271"/>
      <c r="M14" s="271"/>
      <c r="N14" s="271"/>
      <c r="O14" s="271"/>
      <c r="P14" s="271"/>
      <c r="Q14" s="271"/>
      <c r="R14" s="271"/>
      <c r="S14" s="271"/>
      <c r="T14" s="271"/>
      <c r="U14" s="271"/>
      <c r="V14" s="271"/>
      <c r="W14" s="271"/>
      <c r="X14" s="271"/>
      <c r="Y14" s="271"/>
      <c r="Z14" s="271"/>
      <c r="AA14" s="272"/>
      <c r="AR14" s="69" t="s">
        <v>632</v>
      </c>
    </row>
    <row r="15" ht="15.75" hidden="1" customHeight="1">
      <c r="E15" s="277"/>
      <c r="F15" s="297"/>
      <c r="G15" s="297"/>
      <c r="H15" s="271"/>
      <c r="I15" s="297"/>
      <c r="J15" s="297"/>
      <c r="K15" s="297"/>
      <c r="L15" s="297"/>
      <c r="M15" s="297"/>
      <c r="N15" s="297"/>
      <c r="O15" s="297"/>
      <c r="P15" s="297"/>
      <c r="Q15" s="297"/>
      <c r="R15" s="297"/>
      <c r="S15" s="297"/>
      <c r="T15" s="297"/>
      <c r="U15" s="297"/>
      <c r="V15" s="297"/>
      <c r="W15" s="297"/>
      <c r="X15" s="297"/>
      <c r="Y15" s="272"/>
    </row>
    <row r="16" ht="19.5" customHeight="1">
      <c r="E16" s="321"/>
      <c r="F16" s="280" t="s">
        <v>168</v>
      </c>
      <c r="G16" s="280" t="s">
        <v>168</v>
      </c>
      <c r="H16" s="152" t="str">
        <f t="shared" ref="H16:K16" si="1">+IFERROR(IF(COUNT(H14:H15),ROUND(SUM(H14:H15),0),""),"")</f>
        <v/>
      </c>
      <c r="I16" s="152" t="str">
        <f t="shared" si="1"/>
        <v/>
      </c>
      <c r="J16" s="152" t="str">
        <f t="shared" si="1"/>
        <v/>
      </c>
      <c r="K16" s="152" t="str">
        <f t="shared" si="1"/>
        <v/>
      </c>
      <c r="L16" s="265" t="str">
        <f>+IFERROR(IF(COUNT(K16),ROUND(K16/'Shareholding Pattern'!$L$57*100,2),""),0)</f>
        <v/>
      </c>
      <c r="M16" s="87" t="str">
        <f t="shared" ref="M16:O16" si="2">+IFERROR(IF(COUNT(M14:M15),ROUND(SUM(M14:M15),0),""),"")</f>
        <v/>
      </c>
      <c r="N16" s="87" t="str">
        <f t="shared" si="2"/>
        <v/>
      </c>
      <c r="O16" s="87" t="str">
        <f t="shared" si="2"/>
        <v/>
      </c>
      <c r="P16" s="265" t="str">
        <f>+IFERROR(IF(COUNT(O16),ROUND(O16/('Shareholding Pattern'!$P$58)*100,2),""),0)</f>
        <v/>
      </c>
      <c r="Q16" s="152" t="str">
        <f t="shared" ref="Q16:S16" si="3">+IFERROR(IF(COUNT(Q14:Q15),ROUND(SUM(Q14:Q15),0),""),"")</f>
        <v/>
      </c>
      <c r="R16" s="152" t="str">
        <f t="shared" si="3"/>
        <v/>
      </c>
      <c r="S16" s="152" t="str">
        <f t="shared" si="3"/>
        <v/>
      </c>
      <c r="T16" s="265" t="str">
        <f>+IFERROR(IF(COUNT(K16,S16),ROUND(SUM(S16,K16)/SUM('Shareholding Pattern'!$L$57,'Shareholding Pattern'!$T$57)*100,2),""),0)</f>
        <v/>
      </c>
      <c r="U16" s="152" t="str">
        <f>+IFERROR(IF(COUNT(U14:U15),ROUND(SUM(U14:U15),0),""),"")</f>
        <v/>
      </c>
      <c r="V16" s="265" t="str">
        <f>+IFERROR(IF(COUNT(U16),ROUND(SUM(U16)/SUM(K16)*100,2),""),0)</f>
        <v/>
      </c>
      <c r="W16" s="152" t="str">
        <f>+IFERROR(IF(COUNT(W14:W15),ROUND(SUM(W14:W15),0),""),"")</f>
        <v/>
      </c>
      <c r="X16" s="265" t="str">
        <f>+IFERROR(IF(COUNT(W16),ROUND(SUM(W16)/SUM(K16)*100,2),""),0)</f>
        <v/>
      </c>
      <c r="Y16" s="152" t="str">
        <f>+IFERROR(IF(COUNT(Y14:Y15),ROUND(SUM(Y14:Y15),0),""),"")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list" allowBlank="1" showErrorMessage="1" sqref="AA13">
      <formula1>$AR$2:$AS$2</formula1>
    </dataValidation>
    <dataValidation type="decimal" operator="lessThanOrEqual" allowBlank="1" showErrorMessage="1" sqref="W13">
      <formula1>H13</formula1>
    </dataValidation>
    <dataValidation type="decimal" operator="lessThanOrEqual" allowBlank="1" showErrorMessage="1" sqref="U13">
      <formula1>H13</formula1>
    </dataValidation>
    <dataValidation type="decimal" operator="lessThanOrEqual" allowBlank="1" showErrorMessage="1" sqref="Y13">
      <formula1>K13</formula1>
    </dataValidation>
  </dataValidations>
  <hyperlinks>
    <hyperlink display="Total" location="'Shareholding Pattern'!F22" ref="F16"/>
    <hyperlink display="Total" location="'Shareholding Pattern'!F22" ref="G16"/>
  </hyperlinks>
  <printOptions/>
  <pageMargins bottom="0.75" footer="0.0" header="0.0" left="0.7" right="0.7" top="0.75"/>
  <pageSetup orientation="landscape"/>
  <drawing r:id="rId1"/>
</worksheet>
</file>

<file path=xl/worksheets/sheet1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D0CECE"/>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43"/>
    <col customWidth="1" hidden="1" min="14" max="14" width="16.0"/>
    <col customWidth="1" min="15" max="15" width="16.43"/>
    <col customWidth="1" min="16" max="16" width="8.57"/>
    <col customWidth="1" hidden="1" min="17" max="18" width="14.57"/>
    <col customWidth="1" min="19" max="19" width="14.57"/>
    <col customWidth="1" min="20" max="20" width="19.14"/>
    <col customWidth="1" hidden="1" min="21" max="21" width="15.43"/>
    <col customWidth="1" hidden="1" min="22" max="22" width="8.71"/>
    <col customWidth="1" hidden="1" min="23" max="23" width="15.43"/>
    <col customWidth="1" hidden="1" min="24" max="24" width="8.57"/>
    <col customWidth="1" min="25" max="25" width="15.43"/>
    <col customWidth="1" min="26" max="26" width="16.57"/>
    <col customWidth="1" min="27" max="27" width="17.14"/>
    <col customWidth="1" min="28" max="28" width="4.71"/>
    <col customWidth="1" hidden="1" min="29" max="45" width="2.43"/>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143</v>
      </c>
      <c r="X2" s="69" t="s">
        <v>144</v>
      </c>
      <c r="Y2" s="69" t="s">
        <v>145</v>
      </c>
      <c r="Z2" s="69" t="s">
        <v>360</v>
      </c>
      <c r="AA2" s="69" t="s">
        <v>363</v>
      </c>
      <c r="AR2" s="69" t="s">
        <v>589</v>
      </c>
      <c r="AS2" s="69" t="s">
        <v>590</v>
      </c>
    </row>
    <row r="3" hidden="1"/>
    <row r="4" hidden="1"/>
    <row r="5" hidden="1"/>
    <row r="7" ht="15.0" customHeight="1">
      <c r="AR7" s="69" t="s">
        <v>624</v>
      </c>
    </row>
    <row r="8" ht="15.0" customHeight="1">
      <c r="AR8" s="69" t="s">
        <v>626</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4" t="s">
        <v>162</v>
      </c>
      <c r="X9" s="75"/>
      <c r="Y9" s="72" t="s">
        <v>163</v>
      </c>
      <c r="Z9" s="72" t="s">
        <v>360</v>
      </c>
      <c r="AA9" s="72" t="s">
        <v>363</v>
      </c>
      <c r="AR9" s="69" t="s">
        <v>627</v>
      </c>
    </row>
    <row r="10" ht="31.5" customHeight="1">
      <c r="E10" s="76"/>
      <c r="F10" s="76"/>
      <c r="G10" s="76"/>
      <c r="H10" s="76"/>
      <c r="I10" s="76"/>
      <c r="J10" s="76"/>
      <c r="K10" s="76"/>
      <c r="L10" s="76"/>
      <c r="M10" s="255" t="s">
        <v>446</v>
      </c>
      <c r="N10" s="3"/>
      <c r="O10" s="4"/>
      <c r="P10" s="72" t="s">
        <v>447</v>
      </c>
      <c r="Q10" s="76"/>
      <c r="R10" s="76"/>
      <c r="S10" s="76"/>
      <c r="T10" s="76"/>
      <c r="U10" s="77"/>
      <c r="V10" s="78"/>
      <c r="W10" s="77"/>
      <c r="X10" s="78"/>
      <c r="Y10" s="76"/>
      <c r="Z10" s="76"/>
      <c r="AA10" s="76"/>
      <c r="AR10" s="69" t="s">
        <v>628</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80" t="s">
        <v>169</v>
      </c>
      <c r="X11" s="80" t="s">
        <v>170</v>
      </c>
      <c r="Y11" s="79"/>
      <c r="Z11" s="79"/>
      <c r="AA11" s="79"/>
      <c r="AR11" s="69" t="s">
        <v>645</v>
      </c>
    </row>
    <row r="12" ht="21.75" customHeight="1">
      <c r="E12" s="256" t="s">
        <v>647</v>
      </c>
      <c r="F12" s="325" t="s">
        <v>491</v>
      </c>
      <c r="G12" s="258"/>
      <c r="H12" s="258"/>
      <c r="I12" s="258"/>
      <c r="J12" s="258"/>
      <c r="K12" s="258"/>
      <c r="L12" s="258"/>
      <c r="M12" s="258"/>
      <c r="N12" s="258"/>
      <c r="O12" s="258"/>
      <c r="P12" s="258"/>
      <c r="Q12" s="258"/>
      <c r="R12" s="258"/>
      <c r="S12" s="258"/>
      <c r="T12" s="258"/>
      <c r="U12" s="258"/>
      <c r="V12" s="258"/>
      <c r="W12" s="258"/>
      <c r="X12" s="258"/>
      <c r="Y12" s="258"/>
      <c r="Z12" s="258"/>
      <c r="AA12" s="259"/>
      <c r="AR12" s="69" t="s">
        <v>630</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Pattern'!$L$57*100,2),""),0)</f>
        <v/>
      </c>
      <c r="M13" s="266" t="str">
        <f>IF(H13="","",H13)</f>
        <v/>
      </c>
      <c r="N13" s="267"/>
      <c r="O13" s="221" t="str">
        <f>+IFERROR(IF(COUNT(M13:N13),ROUND(SUM(M13,N13),2),""),"")</f>
        <v/>
      </c>
      <c r="P13" s="265" t="str">
        <f>+IFERROR(IF(COUNT(O13),ROUND(O13/('Shareholding Pattern'!$P$58)*100,2),""),0)</f>
        <v/>
      </c>
      <c r="Q13" s="263"/>
      <c r="R13" s="263"/>
      <c r="S13" s="268" t="str">
        <f>+IFERROR(IF(COUNT(Q13:R13),ROUND(SUM(Q13:R13),0),""),"")</f>
        <v/>
      </c>
      <c r="T13" s="265" t="str">
        <f>+IFERROR(IF(COUNT(K13,S13),ROUND(SUM(S13,K13)/SUM('Shareholding Pattern'!$L$57,'Shareholding Pattern'!$T$57)*100,2),""),0)</f>
        <v/>
      </c>
      <c r="U13" s="263"/>
      <c r="V13" s="265" t="str">
        <f>+IFERROR(IF(COUNT(U13),ROUND(SUM(U13)/SUM(K13)*100,2),""),0)</f>
        <v/>
      </c>
      <c r="W13" s="263"/>
      <c r="X13" s="265" t="str">
        <f>+IFERROR(IF(COUNT(W13),ROUND(SUM(W13)/SUM(K13)*100,2),""),0)</f>
        <v/>
      </c>
      <c r="Y13" s="262"/>
      <c r="Z13" s="269"/>
      <c r="AA13" s="269"/>
      <c r="AB13" s="260"/>
      <c r="AC13" s="260">
        <f>IF(SUM(H13:Y13)&gt;0,1,0)</f>
        <v>0</v>
      </c>
      <c r="AD13" s="260" t="str">
        <f>IF(COUNT(H15:$Y$15000)=0,"",SUM(AC1:AC65533))</f>
        <v/>
      </c>
      <c r="AE13" s="260"/>
      <c r="AF13" s="260"/>
      <c r="AG13" s="260"/>
      <c r="AH13" s="260"/>
      <c r="AI13" s="260"/>
      <c r="AJ13" s="260"/>
      <c r="AK13" s="260"/>
      <c r="AL13" s="260"/>
      <c r="AM13" s="260"/>
      <c r="AN13" s="260"/>
      <c r="AO13" s="260"/>
      <c r="AP13" s="260"/>
      <c r="AQ13" s="260"/>
      <c r="AR13" s="260" t="s">
        <v>631</v>
      </c>
      <c r="AS13" s="260"/>
    </row>
    <row r="14" ht="24.75" customHeight="1">
      <c r="E14" s="270"/>
      <c r="F14" s="271"/>
      <c r="G14" s="271"/>
      <c r="H14" s="271"/>
      <c r="I14" s="271"/>
      <c r="J14" s="271"/>
      <c r="K14" s="271"/>
      <c r="L14" s="271"/>
      <c r="M14" s="271"/>
      <c r="N14" s="271"/>
      <c r="O14" s="271"/>
      <c r="P14" s="271"/>
      <c r="Q14" s="271"/>
      <c r="R14" s="271"/>
      <c r="S14" s="271"/>
      <c r="T14" s="271"/>
      <c r="U14" s="271"/>
      <c r="V14" s="271"/>
      <c r="W14" s="271"/>
      <c r="X14" s="271"/>
      <c r="Y14" s="271"/>
      <c r="Z14" s="271"/>
      <c r="AA14" s="272"/>
      <c r="AR14" s="69" t="s">
        <v>632</v>
      </c>
    </row>
    <row r="15" ht="24.75" hidden="1" customHeight="1">
      <c r="E15" s="277"/>
      <c r="F15" s="297"/>
      <c r="G15" s="297"/>
      <c r="H15" s="297"/>
      <c r="I15" s="297"/>
      <c r="J15" s="297"/>
      <c r="K15" s="297"/>
      <c r="L15" s="297"/>
      <c r="M15" s="297"/>
      <c r="N15" s="297"/>
      <c r="O15" s="297"/>
      <c r="P15" s="297"/>
      <c r="Q15" s="297"/>
      <c r="R15" s="297"/>
      <c r="S15" s="297"/>
      <c r="T15" s="297"/>
      <c r="U15" s="297"/>
      <c r="V15" s="297"/>
      <c r="W15" s="297"/>
      <c r="X15" s="297"/>
      <c r="Y15" s="272"/>
    </row>
    <row r="16" ht="19.5" customHeight="1">
      <c r="E16" s="321"/>
      <c r="F16" s="322" t="s">
        <v>168</v>
      </c>
      <c r="G16" s="322" t="s">
        <v>168</v>
      </c>
      <c r="H16" s="152" t="str">
        <f t="shared" ref="H16:K16" si="1">+IFERROR(IF(COUNT(H14:H15),ROUND(SUM(H14:H15),0),""),"")</f>
        <v/>
      </c>
      <c r="I16" s="152" t="str">
        <f t="shared" si="1"/>
        <v/>
      </c>
      <c r="J16" s="152" t="str">
        <f t="shared" si="1"/>
        <v/>
      </c>
      <c r="K16" s="152" t="str">
        <f t="shared" si="1"/>
        <v/>
      </c>
      <c r="L16" s="265" t="str">
        <f>+IFERROR(IF(COUNT(K16),ROUND(K16/'Shareholding Pattern'!$L$57*100,2),""),0)</f>
        <v/>
      </c>
      <c r="M16" s="87" t="str">
        <f t="shared" ref="M16:O16" si="2">+IFERROR(IF(COUNT(M14:M15),ROUND(SUM(M14:M15),0),""),"")</f>
        <v/>
      </c>
      <c r="N16" s="87" t="str">
        <f t="shared" si="2"/>
        <v/>
      </c>
      <c r="O16" s="87" t="str">
        <f t="shared" si="2"/>
        <v/>
      </c>
      <c r="P16" s="265" t="str">
        <f>+IFERROR(IF(COUNT(O16),ROUND(O16/('Shareholding Pattern'!$P$58)*100,2),""),0)</f>
        <v/>
      </c>
      <c r="Q16" s="152" t="str">
        <f t="shared" ref="Q16:S16" si="3">+IFERROR(IF(COUNT(Q14:Q15),ROUND(SUM(Q14:Q15),0),""),"")</f>
        <v/>
      </c>
      <c r="R16" s="152" t="str">
        <f t="shared" si="3"/>
        <v/>
      </c>
      <c r="S16" s="152" t="str">
        <f t="shared" si="3"/>
        <v/>
      </c>
      <c r="T16" s="265" t="str">
        <f>+IFERROR(IF(COUNT(K16,S16),ROUND(SUM(S16,K16)/SUM('Shareholding Pattern'!$L$57,'Shareholding Pattern'!$T$57)*100,2),""),0)</f>
        <v/>
      </c>
      <c r="U16" s="152" t="str">
        <f>+IFERROR(IF(COUNT(U14:U15),ROUND(SUM(U14:U15),0),""),"")</f>
        <v/>
      </c>
      <c r="V16" s="265" t="str">
        <f>+IFERROR(IF(COUNT(U16),ROUND(SUM(U16)/SUM(K16)*100,2),""),0)</f>
        <v/>
      </c>
      <c r="W16" s="152" t="str">
        <f>+IFERROR(IF(COUNT(W14:W15),ROUND(SUM(W14:W15),0),""),"")</f>
        <v/>
      </c>
      <c r="X16" s="265" t="str">
        <f>+IFERROR(IF(COUNT(W16),ROUND(SUM(W16)/SUM(K16)*100,2),""),0)</f>
        <v/>
      </c>
      <c r="Y16" s="152" t="str">
        <f>+IFERROR(IF(COUNT(Y14:Y15),ROUND(SUM(Y14:Y15),0),""),"")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list" allowBlank="1" showErrorMessage="1" sqref="AA13">
      <formula1>$AR$2:$AS$2</formula1>
    </dataValidation>
    <dataValidation type="decimal" operator="lessThanOrEqual" allowBlank="1" showErrorMessage="1" sqref="W13">
      <formula1>H13</formula1>
    </dataValidation>
    <dataValidation type="decimal" operator="lessThanOrEqual" allowBlank="1" showErrorMessage="1" sqref="U13">
      <formula1>H13</formula1>
    </dataValidation>
    <dataValidation type="decimal" operator="lessThanOrEqual" allowBlank="1" showErrorMessage="1" sqref="Y13">
      <formula1>K13</formula1>
    </dataValidation>
  </dataValidations>
  <hyperlinks>
    <hyperlink display="Total" location="'Shareholding Pattern'!F23" ref="F16"/>
    <hyperlink display="Total" location="'Shareholding Pattern'!F23" ref="G16"/>
  </hyperlinks>
  <printOptions/>
  <pageMargins bottom="0.75" footer="0.0" header="0.0" left="0.7" right="0.7" top="0.75"/>
  <pageSetup orientation="portrait"/>
  <drawing r:id="rId1"/>
</worksheet>
</file>

<file path=xl/worksheets/sheet1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D0CECE"/>
    <pageSetUpPr/>
  </sheetPr>
  <sheetViews>
    <sheetView showGridLines="0" workbookViewId="0"/>
  </sheetViews>
  <sheetFormatPr customHeight="1" defaultColWidth="14.43" defaultRowHeight="15.0"/>
  <cols>
    <col customWidth="1" hidden="1" min="1" max="2" width="2.71"/>
    <col customWidth="1" min="3" max="3" width="2.71"/>
    <col customWidth="1" min="4" max="4" width="9.71"/>
    <col customWidth="1" min="5" max="5" width="33.29"/>
    <col customWidth="1" hidden="1" min="6" max="6" width="35.71"/>
    <col customWidth="1" min="7" max="7" width="37.29"/>
    <col customWidth="1" min="8" max="8" width="13.71"/>
    <col customWidth="1" min="9" max="10" width="14.57"/>
    <col customWidth="1" hidden="1" min="11" max="11" width="14.57"/>
    <col customWidth="1" hidden="1" min="12" max="12" width="15.57"/>
    <col customWidth="1" min="13" max="13" width="13.57"/>
    <col customWidth="1" min="14" max="14" width="15.43"/>
    <col customWidth="1" min="15" max="15" width="16.0"/>
    <col customWidth="1" hidden="1" min="16" max="16" width="15.29"/>
    <col customWidth="1" min="17" max="17" width="14.57"/>
    <col customWidth="1" min="18" max="18" width="12.57"/>
    <col customWidth="1" hidden="1" min="19" max="20" width="14.57"/>
    <col customWidth="1" min="21" max="21" width="18.0"/>
    <col customWidth="1" min="22" max="22" width="15.43"/>
    <col customWidth="1" hidden="1" min="23" max="23" width="12.57"/>
    <col customWidth="1" hidden="1" min="24" max="24" width="8.57"/>
    <col customWidth="1" hidden="1" min="25" max="25" width="12.57"/>
    <col customWidth="1" hidden="1" min="26" max="26" width="8.43"/>
    <col customWidth="1" min="27" max="27" width="15.86"/>
    <col customWidth="1" min="28" max="28" width="16.57"/>
    <col customWidth="1" min="29" max="29" width="17.14"/>
    <col customWidth="1" min="30" max="30" width="3.86"/>
    <col customWidth="1" hidden="1" min="31" max="53" width="4.0"/>
  </cols>
  <sheetData>
    <row r="1" hidden="1">
      <c r="I1" s="69">
        <v>0.0</v>
      </c>
    </row>
    <row r="2" hidden="1">
      <c r="E2" s="69" t="s">
        <v>370</v>
      </c>
      <c r="F2" s="69" t="s">
        <v>373</v>
      </c>
      <c r="G2" s="69" t="s">
        <v>353</v>
      </c>
      <c r="H2" s="69" t="s">
        <v>355</v>
      </c>
      <c r="I2" s="69" t="s">
        <v>128</v>
      </c>
      <c r="J2" s="69" t="s">
        <v>129</v>
      </c>
      <c r="K2" s="69" t="s">
        <v>130</v>
      </c>
      <c r="L2" s="69" t="s">
        <v>131</v>
      </c>
      <c r="M2" s="69" t="s">
        <v>132</v>
      </c>
      <c r="N2" s="69" t="s">
        <v>133</v>
      </c>
      <c r="O2" s="69" t="s">
        <v>134</v>
      </c>
      <c r="P2" s="69" t="s">
        <v>135</v>
      </c>
      <c r="Q2" s="69" t="s">
        <v>136</v>
      </c>
      <c r="R2" s="69" t="s">
        <v>137</v>
      </c>
      <c r="S2" s="69" t="s">
        <v>138</v>
      </c>
      <c r="T2" s="69" t="s">
        <v>139</v>
      </c>
      <c r="U2" s="69" t="s">
        <v>333</v>
      </c>
      <c r="V2" s="69" t="s">
        <v>140</v>
      </c>
      <c r="W2" s="69" t="s">
        <v>141</v>
      </c>
      <c r="X2" s="69" t="s">
        <v>142</v>
      </c>
      <c r="Y2" s="69" t="s">
        <v>143</v>
      </c>
      <c r="Z2" s="69" t="s">
        <v>144</v>
      </c>
      <c r="AA2" s="69" t="s">
        <v>145</v>
      </c>
      <c r="AB2" s="69" t="s">
        <v>360</v>
      </c>
      <c r="AC2" s="69" t="s">
        <v>363</v>
      </c>
      <c r="AR2" s="69" t="s">
        <v>589</v>
      </c>
      <c r="AS2" s="69" t="s">
        <v>590</v>
      </c>
    </row>
    <row r="3" hidden="1">
      <c r="AR3" s="69" t="s">
        <v>634</v>
      </c>
      <c r="AS3" s="69" t="s">
        <v>648</v>
      </c>
      <c r="AT3" s="69" t="s">
        <v>649</v>
      </c>
      <c r="AU3" s="69" t="s">
        <v>650</v>
      </c>
      <c r="AV3" s="69" t="s">
        <v>637</v>
      </c>
      <c r="AW3" s="69" t="s">
        <v>651</v>
      </c>
      <c r="AX3" s="69" t="s">
        <v>632</v>
      </c>
      <c r="AY3" s="69" t="s">
        <v>626</v>
      </c>
      <c r="AZ3" s="69" t="s">
        <v>652</v>
      </c>
      <c r="BA3" s="69" t="s">
        <v>653</v>
      </c>
    </row>
    <row r="4" hidden="1"/>
    <row r="5" hidden="1"/>
    <row r="6" hidden="1"/>
    <row r="7" ht="18.0" customHeight="1">
      <c r="AR7" s="31"/>
    </row>
    <row r="8" ht="15.0" customHeight="1">
      <c r="AR8" s="31"/>
    </row>
    <row r="9" ht="29.25" customHeight="1">
      <c r="D9" s="72" t="s">
        <v>591</v>
      </c>
      <c r="E9" s="72" t="s">
        <v>638</v>
      </c>
      <c r="F9" s="72"/>
      <c r="G9" s="72" t="s">
        <v>592</v>
      </c>
      <c r="H9" s="72" t="s">
        <v>593</v>
      </c>
      <c r="I9" s="72" t="s">
        <v>639</v>
      </c>
      <c r="J9" s="72" t="s">
        <v>151</v>
      </c>
      <c r="K9" s="72" t="s">
        <v>152</v>
      </c>
      <c r="L9" s="72" t="s">
        <v>153</v>
      </c>
      <c r="M9" s="72" t="s">
        <v>154</v>
      </c>
      <c r="N9" s="72" t="s">
        <v>155</v>
      </c>
      <c r="O9" s="255" t="s">
        <v>445</v>
      </c>
      <c r="P9" s="3"/>
      <c r="Q9" s="3"/>
      <c r="R9" s="4"/>
      <c r="S9" s="72" t="s">
        <v>157</v>
      </c>
      <c r="T9" s="72" t="s">
        <v>158</v>
      </c>
      <c r="U9" s="72" t="s">
        <v>159</v>
      </c>
      <c r="V9" s="72" t="s">
        <v>622</v>
      </c>
      <c r="W9" s="74" t="s">
        <v>161</v>
      </c>
      <c r="X9" s="75"/>
      <c r="Y9" s="74" t="s">
        <v>162</v>
      </c>
      <c r="Z9" s="75"/>
      <c r="AA9" s="72" t="s">
        <v>163</v>
      </c>
      <c r="AB9" s="72" t="s">
        <v>360</v>
      </c>
      <c r="AC9" s="72" t="s">
        <v>363</v>
      </c>
      <c r="AS9" s="31"/>
      <c r="AV9" s="69" t="s">
        <v>638</v>
      </c>
    </row>
    <row r="10" ht="31.5" customHeight="1">
      <c r="D10" s="76"/>
      <c r="E10" s="76"/>
      <c r="F10" s="76"/>
      <c r="G10" s="76"/>
      <c r="H10" s="76"/>
      <c r="I10" s="76"/>
      <c r="J10" s="76"/>
      <c r="K10" s="76"/>
      <c r="L10" s="76"/>
      <c r="M10" s="76"/>
      <c r="N10" s="76"/>
      <c r="O10" s="255" t="s">
        <v>446</v>
      </c>
      <c r="P10" s="3"/>
      <c r="Q10" s="4"/>
      <c r="R10" s="72" t="s">
        <v>447</v>
      </c>
      <c r="S10" s="76"/>
      <c r="T10" s="76"/>
      <c r="U10" s="76"/>
      <c r="V10" s="76"/>
      <c r="W10" s="77"/>
      <c r="X10" s="78"/>
      <c r="Y10" s="77"/>
      <c r="Z10" s="78"/>
      <c r="AA10" s="76"/>
      <c r="AB10" s="76"/>
      <c r="AC10" s="76"/>
      <c r="AS10" s="31"/>
      <c r="AV10" s="69" t="s">
        <v>640</v>
      </c>
    </row>
    <row r="11" ht="78.75" customHeight="1">
      <c r="D11" s="79"/>
      <c r="E11" s="79"/>
      <c r="F11" s="79"/>
      <c r="G11" s="79"/>
      <c r="H11" s="79"/>
      <c r="I11" s="79"/>
      <c r="J11" s="79"/>
      <c r="K11" s="79"/>
      <c r="L11" s="79"/>
      <c r="M11" s="79"/>
      <c r="N11" s="79"/>
      <c r="O11" s="80" t="s">
        <v>166</v>
      </c>
      <c r="P11" s="80" t="s">
        <v>167</v>
      </c>
      <c r="Q11" s="80" t="s">
        <v>168</v>
      </c>
      <c r="R11" s="79"/>
      <c r="S11" s="79"/>
      <c r="T11" s="79"/>
      <c r="U11" s="79"/>
      <c r="V11" s="79"/>
      <c r="W11" s="80" t="s">
        <v>169</v>
      </c>
      <c r="X11" s="80" t="s">
        <v>170</v>
      </c>
      <c r="Y11" s="80" t="s">
        <v>169</v>
      </c>
      <c r="Z11" s="80" t="s">
        <v>170</v>
      </c>
      <c r="AA11" s="79"/>
      <c r="AB11" s="79"/>
      <c r="AC11" s="79"/>
      <c r="AS11" s="31"/>
    </row>
    <row r="12" ht="30.0" customHeight="1">
      <c r="D12" s="256" t="s">
        <v>647</v>
      </c>
      <c r="E12" s="308" t="s">
        <v>468</v>
      </c>
      <c r="F12" s="310"/>
      <c r="G12" s="258"/>
      <c r="H12" s="258"/>
      <c r="I12" s="258"/>
      <c r="J12" s="258"/>
      <c r="K12" s="258"/>
      <c r="L12" s="258"/>
      <c r="M12" s="258"/>
      <c r="N12" s="258"/>
      <c r="O12" s="258"/>
      <c r="P12" s="258"/>
      <c r="Q12" s="258"/>
      <c r="R12" s="258"/>
      <c r="S12" s="258"/>
      <c r="T12" s="258"/>
      <c r="U12" s="258"/>
      <c r="V12" s="258"/>
      <c r="W12" s="258"/>
      <c r="X12" s="258"/>
      <c r="Y12" s="258"/>
      <c r="Z12" s="258"/>
      <c r="AA12" s="258"/>
      <c r="AB12" s="258"/>
      <c r="AC12" s="259"/>
      <c r="AR12" s="31"/>
    </row>
    <row r="13" ht="19.5" hidden="1" customHeight="1">
      <c r="A13" s="260"/>
      <c r="B13" s="260"/>
      <c r="C13" s="260"/>
      <c r="D13" s="82"/>
      <c r="E13" s="312"/>
      <c r="F13" s="312"/>
      <c r="G13" s="312"/>
      <c r="H13" s="261"/>
      <c r="I13" s="262"/>
      <c r="J13" s="262"/>
      <c r="K13" s="263"/>
      <c r="L13" s="263"/>
      <c r="M13" s="264" t="str">
        <f>+IFERROR(IF(COUNT(J13:L13),ROUND(SUM(J13:L13),0),""),"")</f>
        <v/>
      </c>
      <c r="N13" s="265" t="str">
        <f>+IFERROR(IF(COUNT(M13),ROUND(M13/'Shareholding Pattern'!$L$57*100,2),""),0)</f>
        <v/>
      </c>
      <c r="O13" s="266" t="str">
        <f>IF(J13="","",J13)</f>
        <v/>
      </c>
      <c r="P13" s="267"/>
      <c r="Q13" s="221" t="str">
        <f>+IFERROR(IF(COUNT(O13:P13),ROUND(SUM(O13,P13),0),""),"")</f>
        <v/>
      </c>
      <c r="R13" s="265" t="str">
        <f>+IFERROR(IF(COUNT(Q13),ROUND(Q13/('Shareholding Pattern'!$P$58)*100,2),""),0)</f>
        <v/>
      </c>
      <c r="S13" s="263"/>
      <c r="T13" s="263"/>
      <c r="U13" s="268" t="str">
        <f>+IFERROR(IF(COUNT(S13:T13),ROUND(SUM(S13:T13),0),""),"")</f>
        <v/>
      </c>
      <c r="V13" s="265" t="str">
        <f>+IFERROR(IF(COUNT(M13,U13),ROUND(SUM(U13,M13)/SUM('Shareholding Pattern'!$L$57,'Shareholding Pattern'!$T$57)*100,2),""),0)</f>
        <v/>
      </c>
      <c r="W13" s="263"/>
      <c r="X13" s="265" t="str">
        <f>+IFERROR(IF(W13="","",(IF(COUNT(W13,M13),ROUND(SUM(W13)/SUM(M13)*100,2),""))),0)</f>
        <v/>
      </c>
      <c r="Y13" s="263"/>
      <c r="Z13" s="265" t="str">
        <f>+IFERROR(IF(Y13="","",(IF(COUNT(Y13,M13),ROUND(SUM(Y13)/SUM(M13)*100,2),""))),0)</f>
        <v/>
      </c>
      <c r="AA13" s="262"/>
      <c r="AB13" s="269"/>
      <c r="AC13" s="269"/>
      <c r="AD13" s="314"/>
      <c r="AE13" s="260"/>
      <c r="AF13" s="260">
        <f>IF(SUM(I13:AA13),1,0)</f>
        <v>0</v>
      </c>
      <c r="AG13" s="260" t="str">
        <f>IF(COUNT(H15:$Y$14998)=0,"",SUM(AF1:AF65531))</f>
        <v/>
      </c>
      <c r="AH13" s="260"/>
      <c r="AI13" s="260"/>
      <c r="AJ13" s="260"/>
      <c r="AK13" s="260"/>
      <c r="AL13" s="260"/>
      <c r="AM13" s="260"/>
      <c r="AN13" s="260"/>
      <c r="AO13" s="260"/>
      <c r="AP13" s="260"/>
      <c r="AQ13" s="260"/>
      <c r="AR13" s="31"/>
      <c r="AS13" s="260"/>
      <c r="AT13" s="260"/>
      <c r="AU13" s="260"/>
      <c r="AV13" s="260"/>
      <c r="AW13" s="260"/>
      <c r="AX13" s="260"/>
      <c r="AY13" s="260"/>
      <c r="AZ13" s="260"/>
      <c r="BA13" s="260"/>
    </row>
    <row r="14" ht="27.0" customHeight="1">
      <c r="D14" s="315"/>
      <c r="E14" s="271"/>
      <c r="F14" s="271"/>
      <c r="G14" s="271"/>
      <c r="H14" s="271"/>
      <c r="I14" s="271"/>
      <c r="J14" s="271"/>
      <c r="K14" s="271"/>
      <c r="L14" s="271"/>
      <c r="M14" s="271"/>
      <c r="N14" s="271"/>
      <c r="O14" s="271"/>
      <c r="P14" s="271"/>
      <c r="Q14" s="271"/>
      <c r="R14" s="271"/>
      <c r="S14" s="271"/>
      <c r="T14" s="271"/>
      <c r="U14" s="271"/>
      <c r="V14" s="271"/>
      <c r="W14" s="271"/>
      <c r="X14" s="271"/>
      <c r="Y14" s="271"/>
      <c r="AA14" s="271"/>
      <c r="AB14" s="271"/>
      <c r="AC14" s="272"/>
      <c r="AD14" s="316"/>
      <c r="AR14" s="31"/>
    </row>
    <row r="15" hidden="1">
      <c r="D15" s="270"/>
      <c r="Z15" s="271"/>
      <c r="AA15" s="271"/>
      <c r="AC15" s="316"/>
      <c r="AD15" s="316"/>
    </row>
    <row r="16" ht="19.5" customHeight="1">
      <c r="D16" s="321"/>
      <c r="E16" s="323"/>
      <c r="F16" s="323"/>
      <c r="G16" s="322" t="s">
        <v>168</v>
      </c>
      <c r="H16" s="322" t="s">
        <v>168</v>
      </c>
      <c r="I16" s="151" t="str">
        <f t="shared" ref="I16:M16" si="1">+IFERROR(IF(COUNT(I14:I15),ROUND(SUM(I14:I15),0),""),"")</f>
        <v/>
      </c>
      <c r="J16" s="151" t="str">
        <f t="shared" si="1"/>
        <v/>
      </c>
      <c r="K16" s="151" t="str">
        <f t="shared" si="1"/>
        <v/>
      </c>
      <c r="L16" s="151" t="str">
        <f t="shared" si="1"/>
        <v/>
      </c>
      <c r="M16" s="151" t="str">
        <f t="shared" si="1"/>
        <v/>
      </c>
      <c r="N16" s="265" t="str">
        <f>+IFERROR(IF(COUNT(M16),ROUND(M16/'Shareholding Pattern'!$L$57*100,2),""),0)</f>
        <v/>
      </c>
      <c r="O16" s="85" t="str">
        <f t="shared" ref="O16:Q16" si="2">+IFERROR(IF(COUNT(O14:O15),ROUND(SUM(O14:O15),0),""),"")</f>
        <v/>
      </c>
      <c r="P16" s="85" t="str">
        <f t="shared" si="2"/>
        <v/>
      </c>
      <c r="Q16" s="85" t="str">
        <f t="shared" si="2"/>
        <v/>
      </c>
      <c r="R16" s="265" t="str">
        <f>+IFERROR(IF(COUNT(Q16),ROUND(Q16/('Shareholding Pattern'!$P$58)*100,2),""),0)</f>
        <v/>
      </c>
      <c r="S16" s="151" t="str">
        <f t="shared" ref="S16:U16" si="3">+IFERROR(IF(COUNT(S14:S15),ROUND(SUM(S14:S15),0),""),"")</f>
        <v/>
      </c>
      <c r="T16" s="151" t="str">
        <f t="shared" si="3"/>
        <v/>
      </c>
      <c r="U16" s="151" t="str">
        <f t="shared" si="3"/>
        <v/>
      </c>
      <c r="V16" s="265" t="str">
        <f>+IFERROR(IF(COUNT(M16,U16),ROUND(SUM(U16,M16)/SUM('Shareholding Pattern'!$L$57,'Shareholding Pattern'!$T$57)*100,2),""),0)</f>
        <v/>
      </c>
      <c r="W16" s="151" t="str">
        <f>+IFERROR(IF(COUNT(W14:W15),ROUND(SUM(W14:W15),0),""),"")</f>
        <v/>
      </c>
      <c r="X16" s="265" t="str">
        <f>+IFERROR(IF(COUNT(W16,J16),ROUND(SUM(W16)/SUM(M16)*100,2),""),0)</f>
        <v/>
      </c>
      <c r="Y16" s="151" t="str">
        <f>+IFERROR(IF(COUNT(Y14:Y15),ROUND(SUM(Y14:Y15),0),""),"")</f>
        <v/>
      </c>
      <c r="Z16" s="265" t="str">
        <f>+IFERROR(IF(COUNT(Y16,J16),ROUND(SUM(Y16)/SUM(M16)*100,2),""),0)</f>
        <v/>
      </c>
      <c r="AA16" s="151" t="str">
        <f>+IFERROR(IF(COUNT(AA14:AA15),ROUND(SUM(AA14:AA15),0),""),"")</f>
        <v/>
      </c>
      <c r="AC16" s="316"/>
      <c r="AD16" s="316"/>
    </row>
    <row r="17">
      <c r="AC17" s="316"/>
      <c r="AD17" s="316"/>
    </row>
    <row r="18">
      <c r="AC18" s="316"/>
      <c r="AD18" s="316"/>
    </row>
    <row r="19">
      <c r="AC19" s="316"/>
      <c r="AD19" s="316"/>
    </row>
    <row r="20">
      <c r="AC20" s="316"/>
      <c r="AD20" s="316"/>
    </row>
    <row r="21" ht="15.75" customHeight="1">
      <c r="AC21" s="316"/>
      <c r="AD21" s="316"/>
    </row>
    <row r="22" ht="15.75" customHeight="1">
      <c r="AC22" s="316"/>
      <c r="AD22" s="316"/>
    </row>
    <row r="23" ht="15.75" customHeight="1">
      <c r="AC23" s="316"/>
      <c r="AD23" s="316"/>
    </row>
    <row r="24" ht="15.75" customHeight="1">
      <c r="AC24" s="316"/>
      <c r="AD24" s="316"/>
    </row>
    <row r="25" ht="15.75" customHeight="1">
      <c r="AC25" s="316"/>
      <c r="AD25" s="316"/>
    </row>
    <row r="26" ht="15.75" customHeight="1">
      <c r="AC26" s="316"/>
      <c r="AD26" s="316"/>
    </row>
    <row r="27" ht="15.75" customHeight="1">
      <c r="AC27" s="316"/>
      <c r="AD27" s="316"/>
    </row>
    <row r="28" ht="15.75" customHeight="1">
      <c r="AC28" s="316"/>
      <c r="AD28" s="316"/>
    </row>
    <row r="29" ht="15.75" customHeight="1">
      <c r="AC29" s="316"/>
      <c r="AD29" s="316"/>
    </row>
    <row r="30" ht="15.75" customHeight="1">
      <c r="AC30" s="316"/>
      <c r="AD30" s="316"/>
    </row>
    <row r="31" ht="15.75" customHeight="1">
      <c r="AC31" s="316"/>
      <c r="AD31" s="316"/>
    </row>
    <row r="32" ht="15.75" customHeight="1">
      <c r="AC32" s="316"/>
      <c r="AD32" s="316"/>
    </row>
    <row r="33" ht="15.75" customHeight="1">
      <c r="AC33" s="316"/>
      <c r="AD33" s="316"/>
    </row>
    <row r="34" ht="15.75" customHeight="1">
      <c r="AC34" s="316"/>
      <c r="AD34" s="316"/>
    </row>
    <row r="35" ht="15.75" customHeight="1">
      <c r="AC35" s="316"/>
      <c r="AD35" s="316"/>
    </row>
    <row r="36" ht="15.75" customHeight="1">
      <c r="AC36" s="316"/>
      <c r="AD36" s="316"/>
    </row>
    <row r="37" ht="15.75" customHeight="1">
      <c r="AC37" s="316"/>
      <c r="AD37" s="316"/>
    </row>
    <row r="38" ht="15.75" customHeight="1">
      <c r="AC38" s="316"/>
      <c r="AD38" s="316"/>
    </row>
    <row r="39" ht="15.75" customHeight="1">
      <c r="AC39" s="316"/>
      <c r="AD39" s="316"/>
    </row>
    <row r="40" ht="15.75" customHeight="1">
      <c r="AC40" s="316"/>
      <c r="AD40" s="316"/>
    </row>
    <row r="41" ht="15.75" customHeight="1">
      <c r="AC41" s="316"/>
      <c r="AD41" s="316"/>
    </row>
    <row r="42" ht="15.75" customHeight="1">
      <c r="AC42" s="316"/>
      <c r="AD42" s="316"/>
    </row>
    <row r="43" ht="15.75" customHeight="1">
      <c r="AC43" s="316"/>
      <c r="AD43" s="316"/>
    </row>
    <row r="44" ht="15.75" customHeight="1">
      <c r="AC44" s="316"/>
      <c r="AD44" s="316"/>
    </row>
    <row r="45" ht="15.75" customHeight="1">
      <c r="AC45" s="316"/>
      <c r="AD45" s="316"/>
    </row>
    <row r="46" ht="15.75" customHeight="1">
      <c r="AC46" s="316"/>
      <c r="AD46" s="316"/>
    </row>
    <row r="47" ht="15.75" customHeight="1">
      <c r="AC47" s="316"/>
      <c r="AD47" s="316"/>
    </row>
    <row r="48" ht="15.75" customHeight="1">
      <c r="AC48" s="316"/>
      <c r="AD48" s="316"/>
    </row>
    <row r="49" ht="15.75" customHeight="1">
      <c r="AC49" s="316"/>
      <c r="AD49" s="316"/>
    </row>
    <row r="50" ht="15.75" customHeight="1">
      <c r="AC50" s="316"/>
      <c r="AD50" s="316"/>
    </row>
    <row r="51" ht="15.75" customHeight="1">
      <c r="AC51" s="316"/>
      <c r="AD51" s="316"/>
    </row>
    <row r="52" ht="15.75" customHeight="1">
      <c r="AC52" s="316"/>
      <c r="AD52" s="316"/>
    </row>
    <row r="53" ht="15.75" customHeight="1">
      <c r="AC53" s="316"/>
      <c r="AD53" s="316"/>
    </row>
    <row r="54" ht="15.75" customHeight="1">
      <c r="AC54" s="316"/>
      <c r="AD54" s="316"/>
    </row>
    <row r="55" ht="15.75" customHeight="1">
      <c r="AC55" s="316"/>
      <c r="AD55" s="316"/>
    </row>
    <row r="56" ht="15.75" customHeight="1">
      <c r="AC56" s="316"/>
      <c r="AD56" s="316"/>
    </row>
    <row r="57" ht="15.75" customHeight="1">
      <c r="AC57" s="316"/>
      <c r="AD57" s="316"/>
    </row>
    <row r="58" ht="15.75" customHeight="1">
      <c r="AC58" s="316"/>
      <c r="AD58" s="316"/>
    </row>
    <row r="59" ht="15.75" customHeight="1">
      <c r="AC59" s="316"/>
      <c r="AD59" s="316"/>
    </row>
    <row r="60" ht="15.75" customHeight="1">
      <c r="AC60" s="316"/>
      <c r="AD60" s="316"/>
    </row>
    <row r="61" ht="15.75" customHeight="1">
      <c r="AC61" s="316"/>
      <c r="AD61" s="316"/>
    </row>
    <row r="62" ht="15.75" customHeight="1">
      <c r="AC62" s="316"/>
      <c r="AD62" s="316"/>
    </row>
    <row r="63" ht="15.75" customHeight="1">
      <c r="AC63" s="316"/>
      <c r="AD63" s="316"/>
    </row>
    <row r="64" ht="15.75" customHeight="1">
      <c r="AC64" s="316"/>
      <c r="AD64" s="316"/>
    </row>
    <row r="65" ht="15.75" customHeight="1">
      <c r="AC65" s="316"/>
      <c r="AD65" s="316"/>
    </row>
    <row r="66" ht="15.75" customHeight="1">
      <c r="AC66" s="316"/>
      <c r="AD66" s="316"/>
    </row>
    <row r="67" ht="15.75" customHeight="1">
      <c r="AC67" s="316"/>
      <c r="AD67" s="316"/>
    </row>
    <row r="68" ht="15.75" customHeight="1">
      <c r="AC68" s="316"/>
      <c r="AD68" s="316"/>
    </row>
    <row r="69" ht="15.75" customHeight="1">
      <c r="AC69" s="316"/>
      <c r="AD69" s="316"/>
    </row>
    <row r="70" ht="15.75" customHeight="1">
      <c r="AC70" s="316"/>
      <c r="AD70" s="316"/>
    </row>
    <row r="71" ht="15.75" customHeight="1">
      <c r="AC71" s="316"/>
      <c r="AD71" s="316"/>
    </row>
    <row r="72" ht="15.75" customHeight="1">
      <c r="AC72" s="316"/>
      <c r="AD72" s="316"/>
    </row>
    <row r="73" ht="15.75" customHeight="1">
      <c r="AC73" s="316"/>
      <c r="AD73" s="316"/>
    </row>
    <row r="74" ht="15.75" customHeight="1">
      <c r="AC74" s="316"/>
      <c r="AD74" s="316"/>
    </row>
    <row r="75" ht="15.75" customHeight="1">
      <c r="AC75" s="316"/>
      <c r="AD75" s="316"/>
    </row>
    <row r="76" ht="15.75" customHeight="1">
      <c r="AC76" s="316"/>
      <c r="AD76" s="316"/>
    </row>
    <row r="77" ht="15.75" customHeight="1">
      <c r="AC77" s="316"/>
      <c r="AD77" s="316"/>
    </row>
    <row r="78" ht="15.75" customHeight="1">
      <c r="AC78" s="316"/>
      <c r="AD78" s="316"/>
    </row>
    <row r="79" ht="15.75" customHeight="1">
      <c r="AC79" s="316"/>
      <c r="AD79" s="316"/>
    </row>
    <row r="80" ht="15.75" customHeight="1">
      <c r="AC80" s="316"/>
      <c r="AD80" s="316"/>
    </row>
    <row r="81" ht="15.75" customHeight="1">
      <c r="AC81" s="316"/>
      <c r="AD81" s="316"/>
    </row>
    <row r="82" ht="15.75" customHeight="1">
      <c r="AC82" s="316"/>
      <c r="AD82" s="316"/>
    </row>
    <row r="83" ht="15.75" customHeight="1">
      <c r="AC83" s="316"/>
      <c r="AD83" s="316"/>
    </row>
    <row r="84" ht="15.75" customHeight="1">
      <c r="AC84" s="316"/>
      <c r="AD84" s="316"/>
    </row>
    <row r="85" ht="15.75" customHeight="1">
      <c r="AC85" s="316"/>
      <c r="AD85" s="316"/>
    </row>
    <row r="86" ht="15.75" customHeight="1">
      <c r="AC86" s="316"/>
      <c r="AD86" s="316"/>
    </row>
    <row r="87" ht="15.75" customHeight="1">
      <c r="AC87" s="316"/>
      <c r="AD87" s="316"/>
    </row>
    <row r="88" ht="15.75" customHeight="1">
      <c r="AC88" s="316"/>
      <c r="AD88" s="316"/>
    </row>
    <row r="89" ht="15.75" customHeight="1">
      <c r="AC89" s="316"/>
      <c r="AD89" s="316"/>
    </row>
    <row r="90" ht="15.75" customHeight="1">
      <c r="AC90" s="316"/>
      <c r="AD90" s="316"/>
    </row>
    <row r="91" ht="15.75" customHeight="1">
      <c r="AC91" s="316"/>
      <c r="AD91" s="316"/>
    </row>
    <row r="92" ht="15.75" customHeight="1">
      <c r="AC92" s="316"/>
      <c r="AD92" s="316"/>
    </row>
    <row r="93" ht="15.75" customHeight="1">
      <c r="AC93" s="316"/>
      <c r="AD93" s="316"/>
    </row>
    <row r="94" ht="15.75" customHeight="1">
      <c r="AC94" s="316"/>
      <c r="AD94" s="316"/>
    </row>
    <row r="95" ht="15.75" customHeight="1">
      <c r="AC95" s="316"/>
      <c r="AD95" s="316"/>
    </row>
    <row r="96" ht="15.75" customHeight="1">
      <c r="AC96" s="316"/>
      <c r="AD96" s="316"/>
    </row>
    <row r="97" ht="15.75" customHeight="1">
      <c r="AC97" s="316"/>
      <c r="AD97" s="316"/>
    </row>
    <row r="98" ht="15.75" customHeight="1">
      <c r="AC98" s="316"/>
      <c r="AD98" s="316"/>
    </row>
    <row r="99" ht="15.75" customHeight="1">
      <c r="AC99" s="316"/>
      <c r="AD99" s="316"/>
    </row>
    <row r="100" ht="15.75" customHeight="1">
      <c r="AC100" s="316"/>
      <c r="AD100" s="316"/>
    </row>
    <row r="101" ht="15.75" customHeight="1">
      <c r="AC101" s="316"/>
      <c r="AD101" s="316"/>
    </row>
    <row r="102" ht="15.75" customHeight="1">
      <c r="AC102" s="316"/>
      <c r="AD102" s="316"/>
    </row>
    <row r="103" ht="15.75" customHeight="1">
      <c r="AC103" s="316"/>
      <c r="AD103" s="316"/>
    </row>
    <row r="104" ht="15.75" customHeight="1">
      <c r="AC104" s="316"/>
      <c r="AD104" s="316"/>
    </row>
    <row r="105" ht="15.75" customHeight="1">
      <c r="AC105" s="316"/>
      <c r="AD105" s="316"/>
    </row>
    <row r="106" ht="15.75" customHeight="1">
      <c r="AC106" s="316"/>
      <c r="AD106" s="316"/>
    </row>
    <row r="107" ht="15.75" customHeight="1">
      <c r="AC107" s="316"/>
      <c r="AD107" s="316"/>
    </row>
    <row r="108" ht="15.75" customHeight="1">
      <c r="AC108" s="316"/>
      <c r="AD108" s="316"/>
    </row>
    <row r="109" ht="15.75" customHeight="1">
      <c r="AC109" s="316"/>
      <c r="AD109" s="316"/>
    </row>
    <row r="110" ht="15.75" customHeight="1">
      <c r="AC110" s="316"/>
      <c r="AD110" s="316"/>
    </row>
    <row r="111" ht="15.75" customHeight="1">
      <c r="AC111" s="316"/>
      <c r="AD111" s="316"/>
    </row>
    <row r="112" ht="15.75" customHeight="1">
      <c r="AC112" s="316"/>
      <c r="AD112" s="316"/>
    </row>
    <row r="113" ht="15.75" customHeight="1">
      <c r="AC113" s="316"/>
      <c r="AD113" s="316"/>
    </row>
    <row r="114" ht="15.75" customHeight="1">
      <c r="AC114" s="316"/>
      <c r="AD114" s="316"/>
    </row>
    <row r="115" ht="15.75" customHeight="1">
      <c r="AC115" s="316"/>
      <c r="AD115" s="316"/>
    </row>
    <row r="116" ht="15.75" customHeight="1">
      <c r="AC116" s="316"/>
      <c r="AD116" s="316"/>
    </row>
    <row r="117" ht="15.75" customHeight="1">
      <c r="AC117" s="316"/>
      <c r="AD117" s="316"/>
    </row>
    <row r="118" ht="15.75" customHeight="1">
      <c r="AC118" s="316"/>
      <c r="AD118" s="316"/>
    </row>
    <row r="119" ht="15.75" customHeight="1">
      <c r="AC119" s="316"/>
      <c r="AD119" s="316"/>
    </row>
    <row r="120" ht="15.75" customHeight="1">
      <c r="AC120" s="316"/>
      <c r="AD120" s="316"/>
    </row>
    <row r="121" ht="15.75" customHeight="1">
      <c r="AC121" s="316"/>
      <c r="AD121" s="316"/>
    </row>
    <row r="122" ht="15.75" customHeight="1">
      <c r="AC122" s="316"/>
      <c r="AD122" s="316"/>
    </row>
    <row r="123" ht="15.75" customHeight="1">
      <c r="AC123" s="316"/>
      <c r="AD123" s="316"/>
    </row>
    <row r="124" ht="15.75" customHeight="1">
      <c r="AC124" s="316"/>
      <c r="AD124" s="316"/>
    </row>
    <row r="125" ht="15.75" customHeight="1">
      <c r="AC125" s="316"/>
      <c r="AD125" s="316"/>
    </row>
    <row r="126" ht="15.75" customHeight="1">
      <c r="AC126" s="316"/>
      <c r="AD126" s="316"/>
    </row>
    <row r="127" ht="15.75" customHeight="1">
      <c r="AC127" s="316"/>
      <c r="AD127" s="316"/>
    </row>
    <row r="128" ht="15.75" customHeight="1">
      <c r="AC128" s="316"/>
      <c r="AD128" s="316"/>
    </row>
    <row r="129" ht="15.75" customHeight="1">
      <c r="AC129" s="316"/>
      <c r="AD129" s="316"/>
    </row>
    <row r="130" ht="15.75" customHeight="1">
      <c r="AC130" s="316"/>
      <c r="AD130" s="316"/>
    </row>
    <row r="131" ht="15.75" customHeight="1">
      <c r="AC131" s="316"/>
      <c r="AD131" s="316"/>
    </row>
    <row r="132" ht="15.75" customHeight="1">
      <c r="AC132" s="316"/>
      <c r="AD132" s="316"/>
    </row>
    <row r="133" ht="15.75" customHeight="1">
      <c r="AC133" s="316"/>
      <c r="AD133" s="316"/>
    </row>
    <row r="134" ht="15.75" customHeight="1">
      <c r="AC134" s="316"/>
      <c r="AD134" s="316"/>
    </row>
    <row r="135" ht="15.75" customHeight="1">
      <c r="AC135" s="316"/>
      <c r="AD135" s="316"/>
    </row>
    <row r="136" ht="15.75" customHeight="1">
      <c r="AC136" s="316"/>
      <c r="AD136" s="316"/>
    </row>
    <row r="137" ht="15.75" customHeight="1">
      <c r="AC137" s="316"/>
      <c r="AD137" s="316"/>
    </row>
    <row r="138" ht="15.75" customHeight="1">
      <c r="AC138" s="316"/>
      <c r="AD138" s="316"/>
    </row>
    <row r="139" ht="15.75" customHeight="1">
      <c r="AC139" s="316"/>
      <c r="AD139" s="316"/>
    </row>
    <row r="140" ht="15.75" customHeight="1">
      <c r="AC140" s="316"/>
      <c r="AD140" s="316"/>
    </row>
    <row r="141" ht="15.75" customHeight="1">
      <c r="AC141" s="316"/>
      <c r="AD141" s="316"/>
    </row>
    <row r="142" ht="15.75" customHeight="1">
      <c r="AC142" s="316"/>
      <c r="AD142" s="316"/>
    </row>
    <row r="143" ht="15.75" customHeight="1">
      <c r="AC143" s="316"/>
      <c r="AD143" s="316"/>
    </row>
    <row r="144" ht="15.75" customHeight="1">
      <c r="AC144" s="316"/>
      <c r="AD144" s="316"/>
    </row>
    <row r="145" ht="15.75" customHeight="1">
      <c r="AC145" s="316"/>
      <c r="AD145" s="316"/>
    </row>
    <row r="146" ht="15.75" customHeight="1">
      <c r="AC146" s="316"/>
      <c r="AD146" s="316"/>
    </row>
    <row r="147" ht="15.75" customHeight="1">
      <c r="AC147" s="316"/>
      <c r="AD147" s="316"/>
    </row>
    <row r="148" ht="15.75" customHeight="1">
      <c r="AC148" s="316"/>
      <c r="AD148" s="316"/>
    </row>
    <row r="149" ht="15.75" customHeight="1">
      <c r="AC149" s="316"/>
      <c r="AD149" s="316"/>
    </row>
    <row r="150" ht="15.75" customHeight="1">
      <c r="AC150" s="316"/>
      <c r="AD150" s="316"/>
    </row>
    <row r="151" ht="15.75" customHeight="1">
      <c r="AC151" s="316"/>
      <c r="AD151" s="316"/>
    </row>
    <row r="152" ht="15.75" customHeight="1">
      <c r="AC152" s="316"/>
      <c r="AD152" s="316"/>
    </row>
    <row r="153" ht="15.75" customHeight="1">
      <c r="AC153" s="316"/>
      <c r="AD153" s="316"/>
    </row>
    <row r="154" ht="15.75" customHeight="1">
      <c r="AC154" s="316"/>
      <c r="AD154" s="316"/>
    </row>
    <row r="155" ht="15.75" customHeight="1">
      <c r="AC155" s="316"/>
      <c r="AD155" s="316"/>
    </row>
    <row r="156" ht="15.75" customHeight="1">
      <c r="AC156" s="316"/>
      <c r="AD156" s="316"/>
    </row>
    <row r="157" ht="15.75" customHeight="1">
      <c r="AC157" s="316"/>
      <c r="AD157" s="316"/>
    </row>
    <row r="158" ht="15.75" customHeight="1">
      <c r="AC158" s="316"/>
      <c r="AD158" s="316"/>
    </row>
    <row r="159" ht="15.75" customHeight="1">
      <c r="AC159" s="316"/>
      <c r="AD159" s="316"/>
    </row>
    <row r="160" ht="15.75" customHeight="1">
      <c r="AC160" s="316"/>
      <c r="AD160" s="316"/>
    </row>
    <row r="161" ht="15.75" customHeight="1">
      <c r="AC161" s="316"/>
      <c r="AD161" s="316"/>
    </row>
    <row r="162" ht="15.75" customHeight="1">
      <c r="AC162" s="316"/>
      <c r="AD162" s="316"/>
    </row>
    <row r="163" ht="15.75" customHeight="1">
      <c r="AC163" s="316"/>
      <c r="AD163" s="316"/>
    </row>
    <row r="164" ht="15.75" customHeight="1">
      <c r="AC164" s="316"/>
      <c r="AD164" s="316"/>
    </row>
    <row r="165" ht="15.75" customHeight="1">
      <c r="AC165" s="316"/>
      <c r="AD165" s="316"/>
    </row>
    <row r="166" ht="15.75" customHeight="1">
      <c r="AC166" s="316"/>
      <c r="AD166" s="316"/>
    </row>
    <row r="167" ht="15.75" customHeight="1">
      <c r="AC167" s="316"/>
      <c r="AD167" s="316"/>
    </row>
    <row r="168" ht="15.75" customHeight="1">
      <c r="AC168" s="316"/>
      <c r="AD168" s="316"/>
    </row>
    <row r="169" ht="15.75" customHeight="1">
      <c r="AC169" s="316"/>
      <c r="AD169" s="316"/>
    </row>
    <row r="170" ht="15.75" customHeight="1">
      <c r="AC170" s="316"/>
      <c r="AD170" s="316"/>
    </row>
    <row r="171" ht="15.75" customHeight="1">
      <c r="AC171" s="316"/>
      <c r="AD171" s="316"/>
    </row>
    <row r="172" ht="15.75" customHeight="1">
      <c r="AC172" s="316"/>
      <c r="AD172" s="316"/>
    </row>
    <row r="173" ht="15.75" customHeight="1">
      <c r="AC173" s="316"/>
      <c r="AD173" s="316"/>
    </row>
    <row r="174" ht="15.75" customHeight="1">
      <c r="AC174" s="316"/>
      <c r="AD174" s="316"/>
    </row>
    <row r="175" ht="15.75" customHeight="1">
      <c r="AC175" s="316"/>
      <c r="AD175" s="316"/>
    </row>
    <row r="176" ht="15.75" customHeight="1">
      <c r="AC176" s="316"/>
      <c r="AD176" s="316"/>
    </row>
    <row r="177" ht="15.75" customHeight="1">
      <c r="AC177" s="316"/>
      <c r="AD177" s="316"/>
    </row>
    <row r="178" ht="15.75" customHeight="1">
      <c r="AC178" s="316"/>
      <c r="AD178" s="316"/>
    </row>
    <row r="179" ht="15.75" customHeight="1">
      <c r="AC179" s="316"/>
      <c r="AD179" s="316"/>
    </row>
    <row r="180" ht="15.75" customHeight="1">
      <c r="AC180" s="316"/>
      <c r="AD180" s="316"/>
    </row>
    <row r="181" ht="15.75" customHeight="1">
      <c r="AC181" s="316"/>
      <c r="AD181" s="316"/>
    </row>
    <row r="182" ht="15.75" customHeight="1">
      <c r="AC182" s="316"/>
      <c r="AD182" s="316"/>
    </row>
    <row r="183" ht="15.75" customHeight="1">
      <c r="AC183" s="316"/>
      <c r="AD183" s="316"/>
    </row>
    <row r="184" ht="15.75" customHeight="1">
      <c r="AC184" s="316"/>
      <c r="AD184" s="316"/>
    </row>
    <row r="185" ht="15.75" customHeight="1">
      <c r="AC185" s="316"/>
      <c r="AD185" s="316"/>
    </row>
    <row r="186" ht="15.75" customHeight="1">
      <c r="AC186" s="316"/>
      <c r="AD186" s="316"/>
    </row>
    <row r="187" ht="15.75" customHeight="1">
      <c r="AC187" s="316"/>
      <c r="AD187" s="316"/>
    </row>
    <row r="188" ht="15.75" customHeight="1">
      <c r="AC188" s="316"/>
      <c r="AD188" s="316"/>
    </row>
    <row r="189" ht="15.75" customHeight="1">
      <c r="AC189" s="316"/>
      <c r="AD189" s="316"/>
    </row>
    <row r="190" ht="15.75" customHeight="1">
      <c r="AC190" s="316"/>
      <c r="AD190" s="316"/>
    </row>
    <row r="191" ht="15.75" customHeight="1">
      <c r="AC191" s="316"/>
      <c r="AD191" s="316"/>
    </row>
    <row r="192" ht="15.75" customHeight="1">
      <c r="AC192" s="316"/>
      <c r="AD192" s="316"/>
    </row>
    <row r="193" ht="15.75" customHeight="1">
      <c r="AC193" s="316"/>
      <c r="AD193" s="316"/>
    </row>
    <row r="194" ht="15.75" customHeight="1">
      <c r="AC194" s="316"/>
      <c r="AD194" s="316"/>
    </row>
    <row r="195" ht="15.75" customHeight="1">
      <c r="AC195" s="316"/>
      <c r="AD195" s="316"/>
    </row>
    <row r="196" ht="15.75" customHeight="1">
      <c r="AC196" s="316"/>
      <c r="AD196" s="316"/>
    </row>
    <row r="197" ht="15.75" customHeight="1">
      <c r="AC197" s="316"/>
      <c r="AD197" s="316"/>
    </row>
    <row r="198" ht="15.75" customHeight="1">
      <c r="AC198" s="316"/>
      <c r="AD198" s="316"/>
    </row>
    <row r="199" ht="15.75" customHeight="1">
      <c r="AC199" s="316"/>
      <c r="AD199" s="316"/>
    </row>
    <row r="200" ht="15.75" customHeight="1">
      <c r="AC200" s="316"/>
      <c r="AD200" s="316"/>
    </row>
    <row r="201" ht="15.75" customHeight="1">
      <c r="AC201" s="316"/>
      <c r="AD201" s="316"/>
    </row>
    <row r="202" ht="15.75" customHeight="1">
      <c r="AC202" s="316"/>
      <c r="AD202" s="316"/>
    </row>
    <row r="203" ht="15.75" customHeight="1">
      <c r="AC203" s="316"/>
      <c r="AD203" s="316"/>
    </row>
    <row r="204" ht="15.75" customHeight="1">
      <c r="AC204" s="316"/>
      <c r="AD204" s="316"/>
    </row>
    <row r="205" ht="15.75" customHeight="1">
      <c r="AC205" s="316"/>
      <c r="AD205" s="316"/>
    </row>
    <row r="206" ht="15.75" customHeight="1">
      <c r="AC206" s="316"/>
      <c r="AD206" s="316"/>
    </row>
    <row r="207" ht="15.75" customHeight="1">
      <c r="AC207" s="316"/>
      <c r="AD207" s="316"/>
    </row>
    <row r="208" ht="15.75" customHeight="1">
      <c r="AC208" s="316"/>
      <c r="AD208" s="316"/>
    </row>
    <row r="209" ht="15.75" customHeight="1">
      <c r="AC209" s="316"/>
      <c r="AD209" s="316"/>
    </row>
    <row r="210" ht="15.75" customHeight="1">
      <c r="AC210" s="316"/>
      <c r="AD210" s="316"/>
    </row>
    <row r="211" ht="15.75" customHeight="1">
      <c r="AC211" s="316"/>
      <c r="AD211" s="316"/>
    </row>
    <row r="212" ht="15.75" customHeight="1">
      <c r="AC212" s="316"/>
      <c r="AD212" s="316"/>
    </row>
    <row r="213" ht="15.75" customHeight="1">
      <c r="AC213" s="316"/>
      <c r="AD213" s="316"/>
    </row>
    <row r="214" ht="15.75" customHeight="1">
      <c r="AC214" s="316"/>
      <c r="AD214" s="316"/>
    </row>
    <row r="215" ht="15.75" customHeight="1">
      <c r="AC215" s="316"/>
      <c r="AD215" s="316"/>
    </row>
    <row r="216" ht="15.75" customHeight="1">
      <c r="AC216" s="316"/>
      <c r="AD216" s="316"/>
    </row>
    <row r="217" ht="15.75" customHeight="1">
      <c r="AC217" s="316"/>
      <c r="AD217" s="316"/>
    </row>
    <row r="218" ht="15.75" customHeight="1">
      <c r="AC218" s="316"/>
      <c r="AD218" s="316"/>
    </row>
    <row r="219" ht="15.75" customHeight="1">
      <c r="AC219" s="316"/>
      <c r="AD219" s="316"/>
    </row>
    <row r="220" ht="15.75" customHeight="1">
      <c r="AC220" s="316"/>
      <c r="AD220" s="316"/>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3">
    <mergeCell ref="D9:D11"/>
    <mergeCell ref="E9:E11"/>
    <mergeCell ref="F9:F11"/>
    <mergeCell ref="G9:G11"/>
    <mergeCell ref="H9:H11"/>
    <mergeCell ref="I9:I11"/>
    <mergeCell ref="J9:J11"/>
    <mergeCell ref="U9:U11"/>
    <mergeCell ref="V9:V11"/>
    <mergeCell ref="W9:X10"/>
    <mergeCell ref="Y9:Z10"/>
    <mergeCell ref="AA9:AA11"/>
    <mergeCell ref="AB9:AB11"/>
    <mergeCell ref="AC9:AC11"/>
    <mergeCell ref="S9:S11"/>
    <mergeCell ref="R10:R11"/>
    <mergeCell ref="K9:K11"/>
    <mergeCell ref="L9:L11"/>
    <mergeCell ref="M9:M11"/>
    <mergeCell ref="N9:N11"/>
    <mergeCell ref="O9:R9"/>
    <mergeCell ref="T9:T11"/>
    <mergeCell ref="O10:Q10"/>
  </mergeCells>
  <dataValidations>
    <dataValidation type="decimal" operator="greaterThanOrEqual" allowBlank="1" showErrorMessage="1" sqref="I13:L13 O13:P13 S13:T13">
      <formula1>0.0</formula1>
    </dataValidation>
    <dataValidation type="custom" allowBlank="1" showInputMessage="1" showErrorMessage="1" prompt="[A-Z][A-Z][A-Z][A-Z][A-Z][0-9][0-9][0-9][0-9][A-Z]&#10;&#10;In absence of PAN write : ZZZZZ9999Z" sqref="H13">
      <formula1>EQ(LEN(H13),(10))</formula1>
    </dataValidation>
    <dataValidation type="list" allowBlank="1" showErrorMessage="1" sqref="E13">
      <formula1>$AR$3:$BA$3</formula1>
    </dataValidation>
    <dataValidation type="list" allowBlank="1" showErrorMessage="1" sqref="AC13">
      <formula1>$AR$2:$AS$2</formula1>
    </dataValidation>
    <dataValidation type="list" allowBlank="1" showErrorMessage="1" sqref="F13">
      <formula1>$AV$9:$AV$10</formula1>
    </dataValidation>
    <dataValidation type="decimal" operator="lessThanOrEqual" allowBlank="1" showErrorMessage="1" sqref="Y13">
      <formula1>J13</formula1>
    </dataValidation>
    <dataValidation type="decimal" operator="lessThanOrEqual" allowBlank="1" showErrorMessage="1" sqref="W13">
      <formula1>J13</formula1>
    </dataValidation>
    <dataValidation type="decimal" operator="lessThanOrEqual" allowBlank="1" showErrorMessage="1" sqref="AA13">
      <formula1>M13</formula1>
    </dataValidation>
  </dataValidations>
  <hyperlinks>
    <hyperlink display="Total" location="'Shareholding Pattern'!F24" ref="G16"/>
    <hyperlink display="Total" location="'Shareholding Pattern'!F24" ref="H16"/>
  </hyperlinks>
  <printOptions/>
  <pageMargins bottom="0.75" footer="0.0" header="0.0" left="0.7" right="0.7" top="0.75"/>
  <pageSetup orientation="portrait"/>
  <drawing r:id="rId1"/>
</worksheet>
</file>

<file path=xl/worksheets/sheet1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6.57"/>
    <col customWidth="1" hidden="1" min="14" max="14" width="16.43"/>
    <col customWidth="1" min="15" max="15" width="19.43"/>
    <col customWidth="1" min="16" max="16" width="12.86"/>
    <col customWidth="1" hidden="1" min="17" max="19" width="14.57"/>
    <col customWidth="1" min="20" max="20" width="19.14"/>
    <col customWidth="1" hidden="1" min="21" max="21" width="15.43"/>
    <col customWidth="1" hidden="1" min="22" max="22" width="8.43"/>
    <col customWidth="1" min="23" max="23" width="15.43"/>
    <col customWidth="1" min="24" max="24" width="18.71"/>
    <col customWidth="1" min="25" max="25" width="4.0"/>
    <col customWidth="1" min="26" max="26" width="3.57"/>
    <col customWidth="1" hidden="1" min="27" max="44" width="13.0"/>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7" ht="15.0" customHeight="1">
      <c r="AR7" s="69" t="s">
        <v>654</v>
      </c>
    </row>
    <row r="8" ht="15.0" customHeight="1">
      <c r="AR8" s="69" t="s">
        <v>624</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c r="AR9" s="69" t="s">
        <v>655</v>
      </c>
    </row>
    <row r="10" ht="31.5" customHeight="1">
      <c r="E10" s="76"/>
      <c r="F10" s="76"/>
      <c r="G10" s="76"/>
      <c r="H10" s="76"/>
      <c r="I10" s="76"/>
      <c r="J10" s="76"/>
      <c r="K10" s="76"/>
      <c r="L10" s="76"/>
      <c r="M10" s="255" t="s">
        <v>446</v>
      </c>
      <c r="N10" s="3"/>
      <c r="O10" s="4"/>
      <c r="P10" s="72" t="s">
        <v>447</v>
      </c>
      <c r="Q10" s="76"/>
      <c r="R10" s="76"/>
      <c r="S10" s="76"/>
      <c r="T10" s="76"/>
      <c r="U10" s="77"/>
      <c r="V10" s="78"/>
      <c r="W10" s="76"/>
      <c r="X10" s="76"/>
      <c r="AR10" s="69" t="s">
        <v>625</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c r="AR11" s="69" t="s">
        <v>656</v>
      </c>
    </row>
    <row r="12" ht="19.5" customHeight="1">
      <c r="E12" s="256" t="s">
        <v>657</v>
      </c>
      <c r="F12" s="308" t="s">
        <v>520</v>
      </c>
      <c r="G12" s="327"/>
      <c r="H12" s="327"/>
      <c r="I12" s="327"/>
      <c r="J12" s="327"/>
      <c r="K12" s="327"/>
      <c r="L12" s="327"/>
      <c r="M12" s="327"/>
      <c r="N12" s="327"/>
      <c r="O12" s="327"/>
      <c r="P12" s="327"/>
      <c r="Q12" s="327"/>
      <c r="R12" s="327"/>
      <c r="S12" s="327"/>
      <c r="T12" s="327"/>
      <c r="U12" s="327"/>
      <c r="V12" s="327"/>
      <c r="W12" s="327"/>
      <c r="X12" s="328"/>
      <c r="AR12" s="69" t="s">
        <v>658</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Z13" s="260"/>
      <c r="AA13" s="260"/>
      <c r="AB13" s="260"/>
      <c r="AC13" s="260">
        <f>IF(SUM(H13:W13)&gt;0,1,0)</f>
        <v>0</v>
      </c>
      <c r="AD13" s="260">
        <f>SUM(AC15:AC65535)</f>
        <v>0</v>
      </c>
      <c r="AE13" s="260"/>
      <c r="AF13" s="260"/>
      <c r="AG13" s="260"/>
      <c r="AH13" s="260"/>
      <c r="AI13" s="260"/>
      <c r="AJ13" s="260"/>
      <c r="AK13" s="260"/>
      <c r="AL13" s="260"/>
      <c r="AM13" s="260"/>
      <c r="AN13" s="260"/>
      <c r="AO13" s="260"/>
      <c r="AP13" s="260"/>
      <c r="AQ13" s="260"/>
      <c r="AR13" s="260" t="s">
        <v>628</v>
      </c>
    </row>
    <row r="14" ht="24.75" customHeight="1">
      <c r="E14" s="270"/>
      <c r="F14" s="271"/>
      <c r="G14" s="329" t="s">
        <v>659</v>
      </c>
      <c r="H14" s="271"/>
      <c r="I14" s="271"/>
      <c r="J14" s="271"/>
      <c r="K14" s="271"/>
      <c r="L14" s="271"/>
      <c r="M14" s="271"/>
      <c r="N14" s="271"/>
      <c r="O14" s="271"/>
      <c r="P14" s="271"/>
      <c r="Q14" s="271"/>
      <c r="R14" s="271"/>
      <c r="S14" s="271"/>
      <c r="T14" s="271"/>
      <c r="U14" s="271"/>
      <c r="V14" s="271"/>
      <c r="W14" s="271"/>
      <c r="X14" s="272"/>
      <c r="AR14" s="69" t="s">
        <v>645</v>
      </c>
    </row>
    <row r="15" ht="24.75" hidden="1" customHeight="1">
      <c r="E15" s="277"/>
      <c r="F15" s="297"/>
      <c r="G15" s="297"/>
      <c r="H15" s="297"/>
      <c r="I15" s="297"/>
      <c r="J15" s="297"/>
      <c r="K15" s="297"/>
      <c r="L15" s="297"/>
      <c r="M15" s="297"/>
      <c r="N15" s="297"/>
      <c r="O15" s="297"/>
      <c r="P15" s="297"/>
      <c r="Q15" s="297"/>
      <c r="R15" s="297"/>
      <c r="S15" s="297"/>
      <c r="T15" s="297"/>
      <c r="U15" s="297"/>
      <c r="V15" s="297"/>
      <c r="W15" s="272"/>
    </row>
    <row r="16" ht="19.5" customHeight="1">
      <c r="E16" s="307"/>
      <c r="F16" s="326" t="s">
        <v>168</v>
      </c>
      <c r="G16" s="326" t="s">
        <v>168</v>
      </c>
      <c r="H16" s="151" t="str">
        <f t="shared" ref="H16:K16" si="1">+IFERROR(IF(COUNT(H14:H15),ROUND(SUM(H14:H15),0),""),"")</f>
        <v/>
      </c>
      <c r="I16" s="151" t="str">
        <f t="shared" si="1"/>
        <v/>
      </c>
      <c r="J16" s="151" t="str">
        <f t="shared" si="1"/>
        <v/>
      </c>
      <c r="K16" s="151" t="str">
        <f t="shared" si="1"/>
        <v/>
      </c>
      <c r="L16" s="265" t="str">
        <f>+IFERROR(IF(COUNT(K16),ROUND(K16/'Shareholding Pattern'!$L$57*100,2),""),"")</f>
        <v/>
      </c>
      <c r="M16" s="85" t="str">
        <f t="shared" ref="M16:O16" si="2">+IFERROR(IF(COUNT(M14:M15),ROUND(SUM(M14:M15),0),""),"")</f>
        <v/>
      </c>
      <c r="N16" s="85" t="str">
        <f t="shared" si="2"/>
        <v/>
      </c>
      <c r="O16" s="85" t="str">
        <f t="shared" si="2"/>
        <v/>
      </c>
      <c r="P16" s="265" t="str">
        <f>+IFERROR(IF(COUNT(O16),ROUND(O16/('Shareholding Pattern'!$P$58)*100,2),""),"")</f>
        <v/>
      </c>
      <c r="Q16" s="151" t="str">
        <f t="shared" ref="Q16:S16" si="3">+IFERROR(IF(COUNT(Q14:Q15),ROUND(SUM(Q14:Q15),0),""),"")</f>
        <v/>
      </c>
      <c r="R16" s="151" t="str">
        <f t="shared" si="3"/>
        <v/>
      </c>
      <c r="S16" s="151" t="str">
        <f t="shared" si="3"/>
        <v/>
      </c>
      <c r="T16" s="265" t="str">
        <f>+IFERROR(IF(COUNT(K16,S16),ROUND(SUM(S16,K16)/SUM('Shareholding Pattern'!$L$57,'Shareholding Pattern'!$T$57)*100,2),""),"")</f>
        <v/>
      </c>
      <c r="U16" s="151" t="str">
        <f>+IFERROR(IF(COUNT(U14:U15),ROUND(SUM(U14:U15),0),""),"")</f>
        <v/>
      </c>
      <c r="V16" s="265" t="str">
        <f>+IFERROR(IF(COUNT(U16),ROUND(SUM(U16)/SUM(K16)*100,2),""),0)</f>
        <v/>
      </c>
      <c r="W16" s="151" t="str">
        <f>+IFERROR(IF(COUNT(W14:W15),ROUND(SUM(W14:W15),0),""),"")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0" ref="F16"/>
    <hyperlink display="Total" location="'Shareholding Pattern'!F30" ref="G16"/>
  </hyperlinks>
  <printOptions/>
  <pageMargins bottom="0.75" footer="0.0" header="0.0" left="0.7" right="0.7" top="0.75"/>
  <pageSetup orientation="portrait"/>
  <drawing r:id="rId1"/>
</worksheet>
</file>

<file path=xl/worksheets/sheet1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43"/>
    <col customWidth="1" hidden="1" min="14" max="14" width="16.0"/>
    <col customWidth="1" min="15" max="15" width="16.43"/>
    <col customWidth="1" min="16" max="16" width="14.29"/>
    <col customWidth="1" hidden="1" min="17" max="19" width="14.57"/>
    <col customWidth="1" min="20" max="20" width="19.14"/>
    <col customWidth="1" hidden="1" min="21" max="21" width="15.43"/>
    <col customWidth="1" hidden="1" min="22" max="22" width="8.71"/>
    <col customWidth="1" min="23" max="23" width="15.43"/>
    <col customWidth="1" min="24" max="24" width="18.71"/>
    <col customWidth="1" min="25" max="25" width="3.0"/>
    <col customWidth="1" min="26" max="26" width="2.71"/>
    <col customWidth="1" hidden="1" min="27" max="44" width="22.43"/>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c r="AR7" s="69" t="s">
        <v>654</v>
      </c>
    </row>
    <row r="8" ht="15.0" customHeight="1">
      <c r="AR8" s="69" t="s">
        <v>624</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c r="AR9" s="69" t="s">
        <v>655</v>
      </c>
    </row>
    <row r="10" ht="31.5" customHeight="1">
      <c r="E10" s="76"/>
      <c r="F10" s="76"/>
      <c r="G10" s="76"/>
      <c r="H10" s="76"/>
      <c r="I10" s="76"/>
      <c r="J10" s="76"/>
      <c r="K10" s="76"/>
      <c r="L10" s="76"/>
      <c r="M10" s="255" t="s">
        <v>446</v>
      </c>
      <c r="N10" s="3"/>
      <c r="O10" s="4"/>
      <c r="P10" s="72" t="s">
        <v>447</v>
      </c>
      <c r="Q10" s="76"/>
      <c r="R10" s="76"/>
      <c r="S10" s="76"/>
      <c r="T10" s="76"/>
      <c r="U10" s="77"/>
      <c r="V10" s="78"/>
      <c r="W10" s="76"/>
      <c r="X10" s="76"/>
      <c r="AR10" s="69" t="s">
        <v>625</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c r="AR11" s="69" t="s">
        <v>656</v>
      </c>
    </row>
    <row r="12" ht="18.0" customHeight="1">
      <c r="E12" s="256" t="s">
        <v>660</v>
      </c>
      <c r="F12" s="308" t="s">
        <v>524</v>
      </c>
      <c r="G12" s="258"/>
      <c r="H12" s="258"/>
      <c r="I12" s="258"/>
      <c r="J12" s="258"/>
      <c r="K12" s="258"/>
      <c r="L12" s="258"/>
      <c r="M12" s="258"/>
      <c r="N12" s="258"/>
      <c r="O12" s="258"/>
      <c r="P12" s="258"/>
      <c r="Q12" s="258"/>
      <c r="R12" s="258"/>
      <c r="S12" s="258"/>
      <c r="T12" s="258"/>
      <c r="U12" s="258"/>
      <c r="V12" s="258"/>
      <c r="W12" s="258"/>
      <c r="X12" s="259"/>
      <c r="AR12" s="69" t="s">
        <v>658</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c r="AE13" s="260"/>
      <c r="AF13" s="260"/>
      <c r="AG13" s="260"/>
      <c r="AH13" s="260"/>
      <c r="AI13" s="260"/>
      <c r="AJ13" s="260"/>
      <c r="AK13" s="260"/>
      <c r="AL13" s="260"/>
      <c r="AM13" s="260"/>
      <c r="AN13" s="260"/>
      <c r="AO13" s="260"/>
      <c r="AP13" s="260"/>
      <c r="AQ13" s="260"/>
      <c r="AR13" s="260" t="s">
        <v>628</v>
      </c>
    </row>
    <row r="14" ht="24.75" customHeight="1">
      <c r="E14" s="270"/>
      <c r="F14" s="271"/>
      <c r="G14" s="329" t="s">
        <v>661</v>
      </c>
      <c r="H14" s="271"/>
      <c r="I14" s="271"/>
      <c r="J14" s="271"/>
      <c r="K14" s="271"/>
      <c r="L14" s="271"/>
      <c r="M14" s="271"/>
      <c r="N14" s="271"/>
      <c r="O14" s="271"/>
      <c r="P14" s="271"/>
      <c r="Q14" s="271"/>
      <c r="R14" s="271"/>
      <c r="S14" s="271"/>
      <c r="T14" s="271"/>
      <c r="U14" s="271"/>
      <c r="V14" s="271"/>
      <c r="W14" s="271"/>
      <c r="X14" s="272"/>
      <c r="AR14" s="69" t="s">
        <v>645</v>
      </c>
    </row>
    <row r="15" ht="0.75" hidden="1" customHeight="1">
      <c r="E15" s="277"/>
      <c r="F15" s="297"/>
      <c r="G15" s="297"/>
      <c r="H15" s="297"/>
      <c r="I15" s="297"/>
      <c r="J15" s="297"/>
      <c r="K15" s="297"/>
      <c r="L15" s="297"/>
      <c r="M15" s="297"/>
      <c r="N15" s="297"/>
      <c r="O15" s="297"/>
      <c r="P15" s="297"/>
      <c r="Q15" s="297"/>
      <c r="R15" s="297"/>
      <c r="S15" s="297"/>
      <c r="T15" s="297"/>
      <c r="U15" s="297"/>
      <c r="V15" s="297"/>
      <c r="W15" s="272"/>
      <c r="AR15" s="69" t="s">
        <v>662</v>
      </c>
    </row>
    <row r="16" ht="19.5" customHeight="1">
      <c r="E16" s="307"/>
      <c r="F16" s="326" t="s">
        <v>168</v>
      </c>
      <c r="G16" s="326" t="s">
        <v>168</v>
      </c>
      <c r="H16" s="151" t="str">
        <f t="shared" ref="H16:K16" si="1">+IFERROR(IF(COUNT(H14:H15),ROUND(SUM(H14:H15),0),""),"")</f>
        <v/>
      </c>
      <c r="I16" s="151" t="str">
        <f t="shared" si="1"/>
        <v/>
      </c>
      <c r="J16" s="151" t="str">
        <f t="shared" si="1"/>
        <v/>
      </c>
      <c r="K16" s="151" t="str">
        <f t="shared" si="1"/>
        <v/>
      </c>
      <c r="L16" s="265" t="str">
        <f>+IFERROR(IF(COUNT(K16),ROUND(K16/'Shareholding Pattern'!$L$57*100,2),""),"")</f>
        <v/>
      </c>
      <c r="M16" s="85" t="str">
        <f t="shared" ref="M16:O16" si="2">+IFERROR(IF(COUNT(M14:M15),ROUND(SUM(M14:M15),0),""),"")</f>
        <v/>
      </c>
      <c r="N16" s="85" t="str">
        <f t="shared" si="2"/>
        <v/>
      </c>
      <c r="O16" s="85" t="str">
        <f t="shared" si="2"/>
        <v/>
      </c>
      <c r="P16" s="265" t="str">
        <f>+IFERROR(IF(COUNT(O16),ROUND(O16/('Shareholding Pattern'!$P$58)*100,2),""),"")</f>
        <v/>
      </c>
      <c r="Q16" s="151" t="str">
        <f t="shared" ref="Q16:S16" si="3">+IFERROR(IF(COUNT(Q14:Q15),ROUND(SUM(Q14:Q15),0),""),"")</f>
        <v/>
      </c>
      <c r="R16" s="151" t="str">
        <f t="shared" si="3"/>
        <v/>
      </c>
      <c r="S16" s="151" t="str">
        <f t="shared" si="3"/>
        <v/>
      </c>
      <c r="T16" s="265" t="str">
        <f>+IFERROR(IF(COUNT(K16,S16),ROUND(SUM(S16,K16)/SUM('Shareholding Pattern'!$L$57,'Shareholding Pattern'!$T$57)*100,2),""),"")</f>
        <v/>
      </c>
      <c r="U16" s="151" t="str">
        <f>+IFERROR(IF(COUNT(U14:U15),ROUND(SUM(U14:U15),0),""),"")</f>
        <v/>
      </c>
      <c r="V16" s="265" t="str">
        <f>+IFERROR(IF(COUNT(U16),ROUND(SUM(U16)/SUM(K16)*100,2),""),0)</f>
        <v/>
      </c>
      <c r="W16" s="151" t="str">
        <f>+IFERROR(IF(COUNT(W14:W15),ROUND(SUM(W14:W15),0),""),"")</f>
        <v/>
      </c>
      <c r="AR16" s="69" t="s">
        <v>637</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1" ref="F16"/>
    <hyperlink display="Total" location="'Shareholding Pattern'!F31" ref="G16"/>
  </hyperlinks>
  <printOptions/>
  <pageMargins bottom="0.75" footer="0.0" header="0.0" left="0.7" right="0.7" top="0.75"/>
  <pageSetup orientation="landscape"/>
  <drawing r:id="rId1"/>
</worksheet>
</file>

<file path=xl/worksheets/sheet1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6.0"/>
    <col customWidth="1" hidden="1" min="14" max="14" width="17.71"/>
    <col customWidth="1" min="15" max="15" width="16.43"/>
    <col customWidth="1" min="16" max="16" width="9.0"/>
    <col customWidth="1" hidden="1" min="17" max="19" width="14.57"/>
    <col customWidth="1" min="20" max="20" width="19.14"/>
    <col customWidth="1" hidden="1" min="21" max="21" width="15.43"/>
    <col customWidth="1" hidden="1" min="22" max="22" width="8.86"/>
    <col customWidth="1" min="23" max="23" width="15.43"/>
    <col customWidth="1" min="24" max="24" width="17.57"/>
    <col customWidth="1" min="25" max="25" width="3.14"/>
    <col customWidth="1" min="26" max="26" width="2.86"/>
    <col customWidth="1" hidden="1" min="27" max="44" width="21.0"/>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c r="AR7" s="69" t="s">
        <v>654</v>
      </c>
    </row>
    <row r="8" ht="15.0" customHeight="1">
      <c r="AR8" s="69" t="s">
        <v>624</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c r="AR9" s="69" t="s">
        <v>655</v>
      </c>
    </row>
    <row r="10" ht="31.5" customHeight="1">
      <c r="E10" s="76"/>
      <c r="F10" s="76"/>
      <c r="G10" s="76"/>
      <c r="H10" s="76"/>
      <c r="I10" s="76"/>
      <c r="J10" s="76"/>
      <c r="K10" s="76"/>
      <c r="L10" s="76"/>
      <c r="M10" s="255" t="s">
        <v>446</v>
      </c>
      <c r="N10" s="3"/>
      <c r="O10" s="4"/>
      <c r="P10" s="72" t="s">
        <v>447</v>
      </c>
      <c r="Q10" s="76"/>
      <c r="R10" s="76"/>
      <c r="S10" s="76"/>
      <c r="T10" s="76"/>
      <c r="U10" s="77"/>
      <c r="V10" s="78"/>
      <c r="W10" s="76"/>
      <c r="X10" s="76"/>
      <c r="AR10" s="69" t="s">
        <v>625</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c r="AR11" s="69" t="s">
        <v>656</v>
      </c>
    </row>
    <row r="12" ht="18.75" customHeight="1">
      <c r="E12" s="256" t="s">
        <v>663</v>
      </c>
      <c r="F12" s="308" t="s">
        <v>528</v>
      </c>
      <c r="G12" s="258"/>
      <c r="H12" s="258"/>
      <c r="I12" s="258"/>
      <c r="J12" s="258"/>
      <c r="K12" s="258"/>
      <c r="L12" s="258"/>
      <c r="M12" s="258"/>
      <c r="N12" s="258"/>
      <c r="O12" s="258"/>
      <c r="P12" s="258"/>
      <c r="Q12" s="258"/>
      <c r="R12" s="258"/>
      <c r="S12" s="258"/>
      <c r="T12" s="258"/>
      <c r="U12" s="258"/>
      <c r="V12" s="258"/>
      <c r="W12" s="258"/>
      <c r="X12" s="259"/>
      <c r="AR12" s="69" t="s">
        <v>658</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c r="AE13" s="260"/>
      <c r="AF13" s="260"/>
      <c r="AG13" s="260"/>
      <c r="AH13" s="260"/>
      <c r="AI13" s="260"/>
      <c r="AJ13" s="260"/>
      <c r="AK13" s="260"/>
      <c r="AL13" s="260"/>
      <c r="AM13" s="260"/>
      <c r="AN13" s="260"/>
      <c r="AO13" s="260"/>
      <c r="AP13" s="260"/>
      <c r="AQ13" s="260"/>
      <c r="AR13" s="260" t="s">
        <v>628</v>
      </c>
    </row>
    <row r="14" ht="24.75" customHeight="1">
      <c r="E14" s="270"/>
      <c r="F14" s="271"/>
      <c r="G14" s="329" t="s">
        <v>659</v>
      </c>
      <c r="H14" s="271"/>
      <c r="I14" s="271"/>
      <c r="J14" s="271"/>
      <c r="K14" s="271"/>
      <c r="L14" s="271"/>
      <c r="M14" s="271"/>
      <c r="N14" s="271"/>
      <c r="O14" s="271"/>
      <c r="P14" s="271"/>
      <c r="Q14" s="271"/>
      <c r="R14" s="271"/>
      <c r="S14" s="271"/>
      <c r="T14" s="271"/>
      <c r="U14" s="271"/>
      <c r="V14" s="271"/>
      <c r="W14" s="271"/>
      <c r="X14" s="272"/>
      <c r="AR14" s="69" t="s">
        <v>645</v>
      </c>
    </row>
    <row r="15" ht="24.75" hidden="1" customHeight="1">
      <c r="E15" s="277"/>
      <c r="F15" s="297"/>
      <c r="G15" s="297"/>
      <c r="H15" s="297"/>
      <c r="I15" s="297"/>
      <c r="J15" s="297"/>
      <c r="K15" s="297"/>
      <c r="L15" s="297"/>
      <c r="M15" s="297"/>
      <c r="N15" s="297"/>
      <c r="O15" s="297"/>
      <c r="P15" s="297"/>
      <c r="Q15" s="297"/>
      <c r="R15" s="297"/>
      <c r="S15" s="297"/>
      <c r="T15" s="297"/>
      <c r="U15" s="297"/>
      <c r="V15" s="297"/>
      <c r="W15" s="272"/>
      <c r="AR15" s="69" t="s">
        <v>662</v>
      </c>
    </row>
    <row r="16" ht="19.5" customHeight="1">
      <c r="E16" s="307"/>
      <c r="F16" s="326" t="s">
        <v>168</v>
      </c>
      <c r="G16" s="326" t="s">
        <v>168</v>
      </c>
      <c r="H16" s="151" t="str">
        <f t="shared" ref="H16:K16" si="1">+IFERROR(IF(COUNT(H14:H15),ROUND(SUM(H14:H15),0),""),"")</f>
        <v/>
      </c>
      <c r="I16" s="151" t="str">
        <f t="shared" si="1"/>
        <v/>
      </c>
      <c r="J16" s="151" t="str">
        <f t="shared" si="1"/>
        <v/>
      </c>
      <c r="K16" s="151" t="str">
        <f t="shared" si="1"/>
        <v/>
      </c>
      <c r="L16" s="265" t="str">
        <f>+IFERROR(IF(COUNT(K16),ROUND(K16/'Shareholding Pattern'!$L$57*100,2),""),"")</f>
        <v/>
      </c>
      <c r="M16" s="85" t="str">
        <f t="shared" ref="M16:O16" si="2">+IFERROR(IF(COUNT(M14:M15),ROUND(SUM(M14:M15),0),""),"")</f>
        <v/>
      </c>
      <c r="N16" s="85" t="str">
        <f t="shared" si="2"/>
        <v/>
      </c>
      <c r="O16" s="85" t="str">
        <f t="shared" si="2"/>
        <v/>
      </c>
      <c r="P16" s="265" t="str">
        <f>+IFERROR(IF(COUNT(O16),ROUND(O16/('Shareholding Pattern'!$P$58)*100,2),""),"")</f>
        <v/>
      </c>
      <c r="Q16" s="151" t="str">
        <f t="shared" ref="Q16:S16" si="3">+IFERROR(IF(COUNT(Q14:Q15),ROUND(SUM(Q14:Q15),0),""),"")</f>
        <v/>
      </c>
      <c r="R16" s="151" t="str">
        <f t="shared" si="3"/>
        <v/>
      </c>
      <c r="S16" s="151" t="str">
        <f t="shared" si="3"/>
        <v/>
      </c>
      <c r="T16" s="265" t="str">
        <f>+IFERROR(IF(COUNT(K16,S16),ROUND(SUM(S16,K16)/SUM('Shareholding Pattern'!$L$57,'Shareholding Pattern'!$T$57)*100,2),""),"")</f>
        <v/>
      </c>
      <c r="U16" s="151" t="str">
        <f>+IFERROR(IF(COUNT(U14:U15),ROUND(SUM(U14:U15),0),""),"")</f>
        <v/>
      </c>
      <c r="V16" s="265" t="str">
        <f>+IFERROR(IF(COUNT(U16),ROUND(SUM(U16)/SUM(K16)*100,2),""),0)</f>
        <v/>
      </c>
      <c r="W16" s="151" t="str">
        <f>+IFERROR(IF(COUNT(W14:W15),ROUND(SUM(W14:W15),0),""),"")</f>
        <v/>
      </c>
      <c r="AR16" s="69" t="s">
        <v>637</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2" ref="F16"/>
    <hyperlink display="Total" location="'Shareholding Pattern'!F32" ref="G16"/>
  </hyperlinks>
  <printOptions/>
  <pageMargins bottom="0.75" footer="0.0" header="0.0" left="0.7" right="0.7" top="0.75"/>
  <pageSetup orientation="landscape"/>
  <drawing r:id="rId1"/>
</worksheet>
</file>

<file path=xl/worksheets/sheet2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43"/>
    <col customWidth="1" hidden="1" min="14" max="14" width="17.14"/>
    <col customWidth="1" min="15" max="15" width="17.43"/>
    <col customWidth="1" min="16" max="16" width="9.43"/>
    <col customWidth="1" hidden="1" min="17" max="19" width="14.57"/>
    <col customWidth="1" min="20" max="20" width="19.14"/>
    <col customWidth="1" hidden="1" min="21" max="21" width="15.43"/>
    <col customWidth="1" hidden="1" min="22" max="22" width="8.29"/>
    <col customWidth="1" min="23" max="23" width="15.43"/>
    <col customWidth="1" min="24" max="24" width="18.43"/>
    <col customWidth="1" min="25" max="25" width="4.0"/>
    <col customWidth="1" min="26" max="26" width="3.86"/>
    <col customWidth="1" hidden="1" min="27" max="44" width="4.71"/>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c r="AR7" s="69" t="s">
        <v>654</v>
      </c>
    </row>
    <row r="8" ht="15.0" customHeight="1">
      <c r="AR8" s="69" t="s">
        <v>624</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c r="AR9" s="69" t="s">
        <v>655</v>
      </c>
    </row>
    <row r="10" ht="31.5" customHeight="1">
      <c r="E10" s="76"/>
      <c r="F10" s="76"/>
      <c r="G10" s="76"/>
      <c r="H10" s="76"/>
      <c r="I10" s="76"/>
      <c r="J10" s="76"/>
      <c r="K10" s="76"/>
      <c r="L10" s="76"/>
      <c r="M10" s="255" t="s">
        <v>446</v>
      </c>
      <c r="N10" s="3"/>
      <c r="O10" s="4"/>
      <c r="P10" s="72" t="s">
        <v>447</v>
      </c>
      <c r="Q10" s="76"/>
      <c r="R10" s="76"/>
      <c r="S10" s="76"/>
      <c r="T10" s="76"/>
      <c r="U10" s="77"/>
      <c r="V10" s="78"/>
      <c r="W10" s="76"/>
      <c r="X10" s="76"/>
      <c r="AR10" s="69" t="s">
        <v>625</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c r="AR11" s="69" t="s">
        <v>656</v>
      </c>
    </row>
    <row r="12" ht="19.5" customHeight="1">
      <c r="E12" s="256" t="s">
        <v>664</v>
      </c>
      <c r="F12" s="308" t="s">
        <v>532</v>
      </c>
      <c r="G12" s="258"/>
      <c r="H12" s="258"/>
      <c r="I12" s="258"/>
      <c r="J12" s="258"/>
      <c r="K12" s="258"/>
      <c r="L12" s="258"/>
      <c r="M12" s="258"/>
      <c r="N12" s="258"/>
      <c r="O12" s="258"/>
      <c r="P12" s="258"/>
      <c r="Q12" s="258"/>
      <c r="R12" s="258"/>
      <c r="S12" s="258"/>
      <c r="T12" s="258"/>
      <c r="U12" s="258"/>
      <c r="V12" s="258"/>
      <c r="W12" s="258"/>
      <c r="X12" s="259"/>
      <c r="AR12" s="69" t="s">
        <v>658</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SUM(AC13:AC65535)</f>
        <v>0</v>
      </c>
      <c r="AE13" s="260"/>
      <c r="AF13" s="260"/>
      <c r="AG13" s="260"/>
      <c r="AH13" s="260"/>
      <c r="AI13" s="260"/>
      <c r="AJ13" s="260"/>
      <c r="AK13" s="260"/>
      <c r="AL13" s="260"/>
      <c r="AM13" s="260"/>
      <c r="AN13" s="260"/>
      <c r="AO13" s="260"/>
      <c r="AP13" s="260"/>
      <c r="AQ13" s="260"/>
      <c r="AR13" s="260" t="s">
        <v>628</v>
      </c>
    </row>
    <row r="14" ht="24.75" customHeight="1">
      <c r="E14" s="270"/>
      <c r="F14" s="271"/>
      <c r="G14" s="329" t="s">
        <v>659</v>
      </c>
      <c r="H14" s="271"/>
      <c r="I14" s="271"/>
      <c r="J14" s="271"/>
      <c r="K14" s="271"/>
      <c r="L14" s="271"/>
      <c r="M14" s="271"/>
      <c r="N14" s="271"/>
      <c r="O14" s="271"/>
      <c r="P14" s="271"/>
      <c r="Q14" s="271"/>
      <c r="R14" s="271"/>
      <c r="S14" s="271"/>
      <c r="T14" s="271"/>
      <c r="U14" s="271"/>
      <c r="V14" s="271"/>
      <c r="W14" s="271"/>
      <c r="X14" s="272"/>
      <c r="AR14" s="69" t="s">
        <v>645</v>
      </c>
    </row>
    <row r="15" ht="19.5" hidden="1" customHeight="1">
      <c r="E15" s="277"/>
      <c r="F15" s="297"/>
      <c r="G15" s="297"/>
      <c r="H15" s="297"/>
      <c r="I15" s="297"/>
      <c r="J15" s="297"/>
      <c r="K15" s="297"/>
      <c r="L15" s="297"/>
      <c r="M15" s="297"/>
      <c r="N15" s="297"/>
      <c r="O15" s="297"/>
      <c r="P15" s="297"/>
      <c r="Q15" s="297"/>
      <c r="R15" s="297"/>
      <c r="S15" s="297"/>
      <c r="T15" s="297"/>
      <c r="U15" s="297"/>
      <c r="V15" s="297"/>
      <c r="W15" s="272"/>
      <c r="AR15" s="69" t="s">
        <v>662</v>
      </c>
    </row>
    <row r="16" ht="19.5" customHeight="1">
      <c r="E16" s="307"/>
      <c r="F16" s="326" t="s">
        <v>168</v>
      </c>
      <c r="G16" s="326" t="s">
        <v>168</v>
      </c>
      <c r="H16" s="151" t="str">
        <f t="shared" ref="H16:K16" si="1">+IFERROR(IF(COUNT(H14:H15),ROUND(SUM(H14:H15),0),""),"")</f>
        <v/>
      </c>
      <c r="I16" s="151" t="str">
        <f t="shared" si="1"/>
        <v/>
      </c>
      <c r="J16" s="151" t="str">
        <f t="shared" si="1"/>
        <v/>
      </c>
      <c r="K16" s="151" t="str">
        <f t="shared" si="1"/>
        <v/>
      </c>
      <c r="L16" s="265" t="str">
        <f>+IFERROR(IF(COUNT(K16),ROUND(K16/'Shareholding Pattern'!$L$57*100,2),""),"")</f>
        <v/>
      </c>
      <c r="M16" s="85" t="str">
        <f t="shared" ref="M16:O16" si="2">+IFERROR(IF(COUNT(M14:M15),ROUND(SUM(M14:M15),0),""),"")</f>
        <v/>
      </c>
      <c r="N16" s="85" t="str">
        <f t="shared" si="2"/>
        <v/>
      </c>
      <c r="O16" s="85" t="str">
        <f t="shared" si="2"/>
        <v/>
      </c>
      <c r="P16" s="265" t="str">
        <f>+IFERROR(IF(COUNT(O16),ROUND(O16/('Shareholding Pattern'!$P$58)*100,2),""),"")</f>
        <v/>
      </c>
      <c r="Q16" s="151" t="str">
        <f t="shared" ref="Q16:S16" si="3">+IFERROR(IF(COUNT(Q14:Q15),ROUND(SUM(Q14:Q15),0),""),"")</f>
        <v/>
      </c>
      <c r="R16" s="151" t="str">
        <f t="shared" si="3"/>
        <v/>
      </c>
      <c r="S16" s="151" t="str">
        <f t="shared" si="3"/>
        <v/>
      </c>
      <c r="T16" s="265" t="str">
        <f>+IFERROR(IF(COUNT(K16,S16),ROUND(SUM(S16,K16)/SUM('Shareholding Pattern'!$L$57,'Shareholding Pattern'!$T$57)*100,2),""),"")</f>
        <v/>
      </c>
      <c r="U16" s="151" t="str">
        <f>+IFERROR(IF(COUNT(U14:U15),ROUND(SUM(U14:U15),0),""),"")</f>
        <v/>
      </c>
      <c r="V16" s="265" t="str">
        <f>+IFERROR(IF(COUNT(U16),ROUND(SUM(U16)/SUM(K16)*100,2),""),0)</f>
        <v/>
      </c>
      <c r="W16" s="151" t="str">
        <f>+IFERROR(IF(COUNT(W14:W15),ROUND(SUM(W14:W15),0),""),"")</f>
        <v/>
      </c>
      <c r="AR16" s="69" t="s">
        <v>637</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3" ref="F16"/>
    <hyperlink display="Total" location="'Shareholding Pattern'!F33" ref="G16"/>
  </hyperlinks>
  <printOptions/>
  <pageMargins bottom="0.75" footer="0.0" header="0.0" left="0.7" right="0.7" top="0.75"/>
  <pageSetup orientation="landscape"/>
  <drawing r:id="rId1"/>
</worksheet>
</file>

<file path=xl/worksheets/sheet2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7.0"/>
    <col customWidth="1" hidden="1" min="14" max="14" width="17.0"/>
    <col customWidth="1" min="15" max="15" width="17.43"/>
    <col customWidth="1" min="16" max="16" width="9.29"/>
    <col customWidth="1" hidden="1" min="17" max="19" width="14.57"/>
    <col customWidth="1" min="20" max="20" width="19.14"/>
    <col customWidth="1" hidden="1" min="21" max="21" width="15.43"/>
    <col customWidth="1" hidden="1" min="22" max="22" width="9.0"/>
    <col customWidth="1" min="23" max="23" width="15.43"/>
    <col customWidth="1" min="24" max="24" width="19.43"/>
    <col customWidth="1" min="25" max="25" width="3.71"/>
    <col customWidth="1" min="26" max="26" width="3.14"/>
    <col customWidth="1" hidden="1" min="27" max="44" width="3.86"/>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c r="AR7" s="69" t="s">
        <v>654</v>
      </c>
    </row>
    <row r="8" ht="15.0" customHeight="1">
      <c r="AR8" s="69" t="s">
        <v>624</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c r="AR9" s="69" t="s">
        <v>655</v>
      </c>
    </row>
    <row r="10" ht="31.5" customHeight="1">
      <c r="E10" s="76"/>
      <c r="F10" s="76"/>
      <c r="G10" s="76"/>
      <c r="H10" s="76"/>
      <c r="I10" s="76"/>
      <c r="J10" s="76"/>
      <c r="K10" s="76"/>
      <c r="L10" s="76"/>
      <c r="M10" s="255" t="s">
        <v>446</v>
      </c>
      <c r="N10" s="3"/>
      <c r="O10" s="4"/>
      <c r="P10" s="72" t="s">
        <v>447</v>
      </c>
      <c r="Q10" s="76"/>
      <c r="R10" s="76"/>
      <c r="S10" s="76"/>
      <c r="T10" s="76"/>
      <c r="U10" s="77"/>
      <c r="V10" s="78"/>
      <c r="W10" s="76"/>
      <c r="X10" s="76"/>
      <c r="AR10" s="69" t="s">
        <v>625</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c r="AR11" s="69" t="s">
        <v>656</v>
      </c>
    </row>
    <row r="12">
      <c r="E12" s="256" t="s">
        <v>665</v>
      </c>
      <c r="F12" s="308" t="s">
        <v>536</v>
      </c>
      <c r="G12" s="258"/>
      <c r="H12" s="258"/>
      <c r="I12" s="258"/>
      <c r="J12" s="258"/>
      <c r="K12" s="258"/>
      <c r="L12" s="258"/>
      <c r="M12" s="258"/>
      <c r="N12" s="258"/>
      <c r="O12" s="258"/>
      <c r="P12" s="258"/>
      <c r="Q12" s="258"/>
      <c r="R12" s="258"/>
      <c r="S12" s="258"/>
      <c r="T12" s="258"/>
      <c r="U12" s="258"/>
      <c r="V12" s="258"/>
      <c r="W12" s="258"/>
      <c r="X12" s="259"/>
      <c r="AR12" s="69" t="s">
        <v>658</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c r="AE13" s="260"/>
      <c r="AF13" s="260"/>
      <c r="AG13" s="260"/>
      <c r="AH13" s="260"/>
      <c r="AI13" s="260"/>
      <c r="AJ13" s="260"/>
      <c r="AK13" s="260"/>
      <c r="AL13" s="260"/>
      <c r="AM13" s="260"/>
      <c r="AN13" s="260"/>
      <c r="AO13" s="260"/>
      <c r="AP13" s="260"/>
      <c r="AQ13" s="260"/>
      <c r="AR13" s="260" t="s">
        <v>628</v>
      </c>
    </row>
    <row r="14" ht="24.75" customHeight="1">
      <c r="E14" s="270"/>
      <c r="F14" s="271"/>
      <c r="G14" s="329" t="s">
        <v>659</v>
      </c>
      <c r="H14" s="271"/>
      <c r="I14" s="271"/>
      <c r="J14" s="271"/>
      <c r="K14" s="271"/>
      <c r="L14" s="271"/>
      <c r="M14" s="271"/>
      <c r="N14" s="271"/>
      <c r="O14" s="271"/>
      <c r="P14" s="271"/>
      <c r="Q14" s="271"/>
      <c r="R14" s="271"/>
      <c r="S14" s="271"/>
      <c r="T14" s="271"/>
      <c r="U14" s="271"/>
      <c r="V14" s="271"/>
      <c r="W14" s="271"/>
      <c r="X14" s="272"/>
      <c r="AR14" s="69" t="s">
        <v>645</v>
      </c>
    </row>
    <row r="15" ht="24.75" hidden="1" customHeight="1">
      <c r="E15" s="277"/>
      <c r="F15" s="297"/>
      <c r="G15" s="297"/>
      <c r="H15" s="297"/>
      <c r="I15" s="297"/>
      <c r="J15" s="297"/>
      <c r="K15" s="297"/>
      <c r="L15" s="297"/>
      <c r="M15" s="297"/>
      <c r="N15" s="297"/>
      <c r="O15" s="297"/>
      <c r="P15" s="297"/>
      <c r="Q15" s="297"/>
      <c r="R15" s="297"/>
      <c r="S15" s="297"/>
      <c r="T15" s="297"/>
      <c r="U15" s="297"/>
      <c r="V15" s="297"/>
      <c r="W15" s="272"/>
      <c r="AR15" s="69" t="s">
        <v>662</v>
      </c>
    </row>
    <row r="16" ht="19.5" customHeight="1">
      <c r="E16" s="307"/>
      <c r="F16" s="326" t="s">
        <v>168</v>
      </c>
      <c r="G16" s="326" t="s">
        <v>168</v>
      </c>
      <c r="H16" s="151" t="str">
        <f t="shared" ref="H16:K16" si="1">+IFERROR(IF(COUNT(H14:H15),ROUND(SUM(H14:H15),0),""),"")</f>
        <v/>
      </c>
      <c r="I16" s="151" t="str">
        <f t="shared" si="1"/>
        <v/>
      </c>
      <c r="J16" s="151" t="str">
        <f t="shared" si="1"/>
        <v/>
      </c>
      <c r="K16" s="151" t="str">
        <f t="shared" si="1"/>
        <v/>
      </c>
      <c r="L16" s="265" t="str">
        <f>+IFERROR(IF(COUNT(K16),ROUND(K16/'Shareholding Pattern'!$L$57*100,2),""),"")</f>
        <v/>
      </c>
      <c r="M16" s="85" t="str">
        <f t="shared" ref="M16:O16" si="2">+IFERROR(IF(COUNT(M14:M15),ROUND(SUM(M14:M15),0),""),"")</f>
        <v/>
      </c>
      <c r="N16" s="85" t="str">
        <f t="shared" si="2"/>
        <v/>
      </c>
      <c r="O16" s="85" t="str">
        <f t="shared" si="2"/>
        <v/>
      </c>
      <c r="P16" s="265" t="str">
        <f>+IFERROR(IF(COUNT(O16),ROUND(O16/('Shareholding Pattern'!$P$58)*100,2),""),"")</f>
        <v/>
      </c>
      <c r="Q16" s="151" t="str">
        <f t="shared" ref="Q16:S16" si="3">+IFERROR(IF(COUNT(Q14:Q15),ROUND(SUM(Q14:Q15),0),""),"")</f>
        <v/>
      </c>
      <c r="R16" s="151" t="str">
        <f t="shared" si="3"/>
        <v/>
      </c>
      <c r="S16" s="151" t="str">
        <f t="shared" si="3"/>
        <v/>
      </c>
      <c r="T16" s="265" t="str">
        <f>+IFERROR(IF(COUNT(K16,S16),ROUND(SUM(S16,K16)/SUM('Shareholding Pattern'!$L$57,'Shareholding Pattern'!$T$57)*100,2),""),"")</f>
        <v/>
      </c>
      <c r="U16" s="151" t="str">
        <f>+IFERROR(IF(COUNT(U14:U15),ROUND(SUM(U14:U15),0),""),"")</f>
        <v/>
      </c>
      <c r="V16" s="265" t="str">
        <f>+IFERROR(IF(COUNT(U16),ROUND(SUM(U16)/SUM(K16)*100,2),""),0)</f>
        <v/>
      </c>
      <c r="W16" s="151" t="str">
        <f>+IFERROR(IF(COUNT(W14:W15),ROUND(SUM(W14:W15),0),""),"")</f>
        <v/>
      </c>
      <c r="AR16" s="69" t="s">
        <v>637</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4" ref="F16"/>
    <hyperlink display="Total" location="'Shareholding Pattern'!F34" ref="G16"/>
  </hyperlinks>
  <printOptions/>
  <pageMargins bottom="0.75" footer="0.0" header="0.0" left="0.7" right="0.7" top="0.75"/>
  <pageSetup orientation="landscape"/>
  <drawing r:id="rId1"/>
</worksheet>
</file>

<file path=xl/worksheets/sheet2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7.0"/>
    <col customWidth="1" hidden="1" min="14" max="14" width="17.43"/>
    <col customWidth="1" min="15" max="15" width="18.29"/>
    <col customWidth="1" min="16" max="16" width="9.71"/>
    <col customWidth="1" hidden="1" min="17" max="19" width="14.57"/>
    <col customWidth="1" min="20" max="20" width="19.14"/>
    <col customWidth="1" hidden="1" min="21" max="21" width="15.43"/>
    <col customWidth="1" hidden="1" min="22" max="22" width="9.0"/>
    <col customWidth="1" min="23" max="23" width="15.43"/>
    <col customWidth="1" min="24" max="24" width="18.71"/>
    <col customWidth="1" min="25" max="25" width="4.0"/>
    <col customWidth="1" min="26" max="26" width="3.29"/>
    <col customWidth="1" hidden="1" min="27" max="44" width="2.86"/>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c r="AR7" s="69" t="s">
        <v>654</v>
      </c>
    </row>
    <row r="8" ht="15.0" customHeight="1">
      <c r="AR8" s="69" t="s">
        <v>624</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c r="AR9" s="69" t="s">
        <v>655</v>
      </c>
    </row>
    <row r="10" ht="31.5" customHeight="1">
      <c r="E10" s="76"/>
      <c r="F10" s="76"/>
      <c r="G10" s="76"/>
      <c r="H10" s="76"/>
      <c r="I10" s="76"/>
      <c r="J10" s="76"/>
      <c r="K10" s="76"/>
      <c r="L10" s="76"/>
      <c r="M10" s="255" t="s">
        <v>446</v>
      </c>
      <c r="N10" s="3"/>
      <c r="O10" s="4"/>
      <c r="P10" s="72" t="s">
        <v>447</v>
      </c>
      <c r="Q10" s="76"/>
      <c r="R10" s="76"/>
      <c r="S10" s="76"/>
      <c r="T10" s="76"/>
      <c r="U10" s="77"/>
      <c r="V10" s="78"/>
      <c r="W10" s="76"/>
      <c r="X10" s="76"/>
      <c r="AR10" s="69" t="s">
        <v>625</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c r="AR11" s="69" t="s">
        <v>656</v>
      </c>
    </row>
    <row r="12" ht="18.75" customHeight="1">
      <c r="E12" s="256" t="s">
        <v>666</v>
      </c>
      <c r="F12" s="308" t="s">
        <v>463</v>
      </c>
      <c r="G12" s="258"/>
      <c r="H12" s="258"/>
      <c r="I12" s="258"/>
      <c r="J12" s="258"/>
      <c r="K12" s="258"/>
      <c r="L12" s="258"/>
      <c r="M12" s="258"/>
      <c r="N12" s="258"/>
      <c r="O12" s="258"/>
      <c r="P12" s="258"/>
      <c r="Q12" s="258"/>
      <c r="R12" s="258"/>
      <c r="S12" s="258"/>
      <c r="T12" s="258"/>
      <c r="U12" s="258"/>
      <c r="V12" s="258"/>
      <c r="W12" s="258"/>
      <c r="X12" s="259"/>
      <c r="AR12" s="69" t="s">
        <v>658</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c r="AE13" s="260"/>
      <c r="AF13" s="260"/>
      <c r="AG13" s="260"/>
      <c r="AH13" s="260"/>
      <c r="AI13" s="260"/>
      <c r="AJ13" s="260"/>
      <c r="AK13" s="260"/>
      <c r="AL13" s="260"/>
      <c r="AM13" s="260"/>
      <c r="AN13" s="260"/>
      <c r="AO13" s="260"/>
      <c r="AP13" s="260"/>
      <c r="AQ13" s="260"/>
      <c r="AR13" s="260" t="s">
        <v>628</v>
      </c>
    </row>
    <row r="14" ht="24.75" customHeight="1">
      <c r="E14" s="270"/>
      <c r="F14" s="271"/>
      <c r="G14" s="329" t="s">
        <v>659</v>
      </c>
      <c r="H14" s="271"/>
      <c r="I14" s="271"/>
      <c r="J14" s="271"/>
      <c r="K14" s="271"/>
      <c r="L14" s="271"/>
      <c r="M14" s="271"/>
      <c r="N14" s="271"/>
      <c r="O14" s="271"/>
      <c r="P14" s="271"/>
      <c r="Q14" s="271"/>
      <c r="R14" s="271"/>
      <c r="S14" s="271"/>
      <c r="T14" s="271"/>
      <c r="U14" s="271"/>
      <c r="V14" s="271"/>
      <c r="W14" s="271"/>
      <c r="X14" s="272"/>
      <c r="AR14" s="69" t="s">
        <v>645</v>
      </c>
    </row>
    <row r="15" ht="19.5" hidden="1" customHeight="1">
      <c r="E15" s="277"/>
      <c r="F15" s="297"/>
      <c r="G15" s="297"/>
      <c r="H15" s="297"/>
      <c r="I15" s="297"/>
      <c r="J15" s="297"/>
      <c r="K15" s="297"/>
      <c r="L15" s="297"/>
      <c r="M15" s="297"/>
      <c r="N15" s="297"/>
      <c r="O15" s="297"/>
      <c r="P15" s="297"/>
      <c r="Q15" s="297"/>
      <c r="R15" s="297"/>
      <c r="S15" s="297"/>
      <c r="T15" s="297"/>
      <c r="U15" s="297"/>
      <c r="V15" s="297"/>
      <c r="W15" s="272"/>
      <c r="AR15" s="69" t="s">
        <v>662</v>
      </c>
    </row>
    <row r="16" ht="19.5" customHeight="1">
      <c r="E16" s="307"/>
      <c r="F16" s="326" t="s">
        <v>168</v>
      </c>
      <c r="G16" s="326" t="s">
        <v>168</v>
      </c>
      <c r="H16" s="151" t="str">
        <f t="shared" ref="H16:K16" si="1">+IFERROR(IF(COUNT(H14:H15),ROUND(SUM(H14:H15),0),""),"")</f>
        <v/>
      </c>
      <c r="I16" s="151" t="str">
        <f t="shared" si="1"/>
        <v/>
      </c>
      <c r="J16" s="151" t="str">
        <f t="shared" si="1"/>
        <v/>
      </c>
      <c r="K16" s="151" t="str">
        <f t="shared" si="1"/>
        <v/>
      </c>
      <c r="L16" s="265" t="str">
        <f>+IFERROR(IF(COUNT(K16),ROUND(K16/'Shareholding Pattern'!$L$57*100,2),""),"")</f>
        <v/>
      </c>
      <c r="M16" s="85" t="str">
        <f t="shared" ref="M16:O16" si="2">+IFERROR(IF(COUNT(M14:M15),ROUND(SUM(M14:M15),0),""),"")</f>
        <v/>
      </c>
      <c r="N16" s="85" t="str">
        <f t="shared" si="2"/>
        <v/>
      </c>
      <c r="O16" s="85" t="str">
        <f t="shared" si="2"/>
        <v/>
      </c>
      <c r="P16" s="265" t="str">
        <f>+IFERROR(IF(COUNT(O16),ROUND(O16/('Shareholding Pattern'!$P$58)*100,2),""),"")</f>
        <v/>
      </c>
      <c r="Q16" s="151" t="str">
        <f t="shared" ref="Q16:S16" si="3">+IFERROR(IF(COUNT(Q14:Q15),ROUND(SUM(Q14:Q15),0),""),"")</f>
        <v/>
      </c>
      <c r="R16" s="151" t="str">
        <f t="shared" si="3"/>
        <v/>
      </c>
      <c r="S16" s="151" t="str">
        <f t="shared" si="3"/>
        <v/>
      </c>
      <c r="T16" s="265" t="str">
        <f>+IFERROR(IF(COUNT(K16,S16),ROUND(SUM(S16,K16)/SUM('Shareholding Pattern'!$L$57,'Shareholding Pattern'!$T$57)*100,2),""),"")</f>
        <v/>
      </c>
      <c r="U16" s="151" t="str">
        <f>+IFERROR(IF(COUNT(U14:U15),ROUND(SUM(U14:U15),0),""),"")</f>
        <v/>
      </c>
      <c r="V16" s="265" t="str">
        <f>+IFERROR(IF(COUNT(U16),ROUND(SUM(U16)/SUM(K16)*100,2),""),0)</f>
        <v/>
      </c>
      <c r="W16" s="151" t="str">
        <f>+IFERROR(IF(COUNT(W14:W15),ROUND(SUM(W14:W15),0),""),"")</f>
        <v/>
      </c>
      <c r="AR16" s="69" t="s">
        <v>637</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5" ref="F16"/>
    <hyperlink display="Total" location="'Shareholding Pattern'!F35" ref="G16"/>
  </hyperlinks>
  <printOptions/>
  <pageMargins bottom="0.75" footer="0.0" header="0.0" left="0.7" right="0.7" top="0.75"/>
  <pageSetup orientation="landscape"/>
  <drawing r:id="rId1"/>
</worksheet>
</file>

<file path=xl/worksheets/sheet2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8.29"/>
    <col customWidth="1" hidden="1" min="14" max="14" width="16.57"/>
    <col customWidth="1" min="15" max="15" width="16.43"/>
    <col customWidth="1" min="16" max="16" width="9.86"/>
    <col customWidth="1" hidden="1" min="17" max="19" width="14.57"/>
    <col customWidth="1" min="20" max="20" width="19.14"/>
    <col customWidth="1" hidden="1" min="21" max="21" width="15.43"/>
    <col customWidth="1" hidden="1" min="22" max="22" width="9.29"/>
    <col customWidth="1" min="23" max="23" width="15.43"/>
    <col customWidth="1" min="24" max="24" width="19.43"/>
    <col customWidth="1" min="25" max="25" width="2.86"/>
    <col customWidth="1" min="26" max="26" width="2.57"/>
    <col customWidth="1" hidden="1" min="27" max="44" width="5.71"/>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c r="AR7" s="69" t="s">
        <v>654</v>
      </c>
    </row>
    <row r="8" ht="15.0" customHeight="1">
      <c r="AR8" s="69" t="s">
        <v>624</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c r="AR9" s="69" t="s">
        <v>655</v>
      </c>
    </row>
    <row r="10" ht="31.5" customHeight="1">
      <c r="E10" s="76"/>
      <c r="F10" s="76"/>
      <c r="G10" s="76"/>
      <c r="H10" s="76"/>
      <c r="I10" s="76"/>
      <c r="J10" s="76"/>
      <c r="K10" s="76"/>
      <c r="L10" s="76"/>
      <c r="M10" s="255" t="s">
        <v>446</v>
      </c>
      <c r="N10" s="3"/>
      <c r="O10" s="4"/>
      <c r="P10" s="72" t="s">
        <v>447</v>
      </c>
      <c r="Q10" s="76"/>
      <c r="R10" s="76"/>
      <c r="S10" s="76"/>
      <c r="T10" s="76"/>
      <c r="U10" s="77"/>
      <c r="V10" s="78"/>
      <c r="W10" s="76"/>
      <c r="X10" s="76"/>
      <c r="AR10" s="69" t="s">
        <v>625</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c r="AR11" s="69" t="s">
        <v>656</v>
      </c>
    </row>
    <row r="12" ht="15.75" customHeight="1">
      <c r="E12" s="256" t="s">
        <v>667</v>
      </c>
      <c r="F12" s="308" t="s">
        <v>545</v>
      </c>
      <c r="G12" s="258"/>
      <c r="H12" s="258"/>
      <c r="I12" s="258"/>
      <c r="J12" s="258"/>
      <c r="K12" s="258"/>
      <c r="L12" s="258"/>
      <c r="M12" s="258"/>
      <c r="N12" s="258"/>
      <c r="O12" s="258"/>
      <c r="P12" s="258"/>
      <c r="Q12" s="258"/>
      <c r="R12" s="258"/>
      <c r="S12" s="258"/>
      <c r="T12" s="258"/>
      <c r="U12" s="258"/>
      <c r="V12" s="258"/>
      <c r="W12" s="258"/>
      <c r="X12" s="259"/>
      <c r="AR12" s="69" t="s">
        <v>658</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c r="AE13" s="260"/>
      <c r="AF13" s="260"/>
      <c r="AG13" s="260"/>
      <c r="AH13" s="260"/>
      <c r="AI13" s="260"/>
      <c r="AJ13" s="260"/>
      <c r="AK13" s="260"/>
      <c r="AL13" s="260"/>
      <c r="AM13" s="260"/>
      <c r="AN13" s="260"/>
      <c r="AO13" s="260"/>
      <c r="AP13" s="260"/>
      <c r="AQ13" s="260"/>
      <c r="AR13" s="260" t="s">
        <v>628</v>
      </c>
    </row>
    <row r="14" ht="24.75" customHeight="1">
      <c r="E14" s="270"/>
      <c r="F14" s="271"/>
      <c r="G14" s="329" t="s">
        <v>661</v>
      </c>
      <c r="H14" s="271"/>
      <c r="I14" s="271"/>
      <c r="J14" s="271"/>
      <c r="K14" s="271"/>
      <c r="L14" s="271"/>
      <c r="M14" s="271"/>
      <c r="N14" s="271"/>
      <c r="O14" s="271"/>
      <c r="P14" s="271"/>
      <c r="Q14" s="271"/>
      <c r="R14" s="271"/>
      <c r="S14" s="271"/>
      <c r="T14" s="271"/>
      <c r="U14" s="271"/>
      <c r="V14" s="271"/>
      <c r="W14" s="271"/>
      <c r="X14" s="272"/>
      <c r="AR14" s="69" t="s">
        <v>645</v>
      </c>
    </row>
    <row r="15" ht="19.5" hidden="1" customHeight="1">
      <c r="E15" s="277"/>
      <c r="F15" s="297"/>
      <c r="G15" s="297"/>
      <c r="H15" s="297"/>
      <c r="I15" s="297"/>
      <c r="J15" s="297"/>
      <c r="K15" s="297"/>
      <c r="L15" s="297"/>
      <c r="M15" s="297"/>
      <c r="N15" s="297"/>
      <c r="O15" s="297"/>
      <c r="P15" s="297"/>
      <c r="Q15" s="297"/>
      <c r="R15" s="297"/>
      <c r="S15" s="297"/>
      <c r="T15" s="297"/>
      <c r="U15" s="297"/>
      <c r="V15" s="297"/>
      <c r="W15" s="272"/>
      <c r="AR15" s="69" t="s">
        <v>662</v>
      </c>
    </row>
    <row r="16" ht="19.5" customHeight="1">
      <c r="E16" s="307"/>
      <c r="F16" s="326" t="s">
        <v>168</v>
      </c>
      <c r="G16" s="326" t="s">
        <v>168</v>
      </c>
      <c r="H16" s="151" t="str">
        <f t="shared" ref="H16:K16" si="1">+IFERROR(IF(COUNT(H14:H15),ROUND(SUM(H14:H15),0),""),"")</f>
        <v/>
      </c>
      <c r="I16" s="151" t="str">
        <f t="shared" si="1"/>
        <v/>
      </c>
      <c r="J16" s="151" t="str">
        <f t="shared" si="1"/>
        <v/>
      </c>
      <c r="K16" s="151" t="str">
        <f t="shared" si="1"/>
        <v/>
      </c>
      <c r="L16" s="265" t="str">
        <f>+IFERROR(IF(COUNT(K16),ROUND(K16/'Shareholding Pattern'!$L$57*100,2),""),"")</f>
        <v/>
      </c>
      <c r="M16" s="85" t="str">
        <f t="shared" ref="M16:O16" si="2">+IFERROR(IF(COUNT(M14:M15),ROUND(SUM(M14:M15),0),""),"")</f>
        <v/>
      </c>
      <c r="N16" s="85" t="str">
        <f t="shared" si="2"/>
        <v/>
      </c>
      <c r="O16" s="85" t="str">
        <f t="shared" si="2"/>
        <v/>
      </c>
      <c r="P16" s="265" t="str">
        <f>+IFERROR(IF(COUNT(O16),ROUND(O16/('Shareholding Pattern'!$P$58)*100,2),""),"")</f>
        <v/>
      </c>
      <c r="Q16" s="151" t="str">
        <f t="shared" ref="Q16:S16" si="3">+IFERROR(IF(COUNT(Q14:Q15),ROUND(SUM(Q14:Q15),0),""),"")</f>
        <v/>
      </c>
      <c r="R16" s="151" t="str">
        <f t="shared" si="3"/>
        <v/>
      </c>
      <c r="S16" s="151" t="str">
        <f t="shared" si="3"/>
        <v/>
      </c>
      <c r="T16" s="265" t="str">
        <f>+IFERROR(IF(COUNT(K16,S16),ROUND(SUM(S16,K16)/SUM('Shareholding Pattern'!$L$57,'Shareholding Pattern'!$T$57)*100,2),""),"")</f>
        <v/>
      </c>
      <c r="U16" s="151" t="str">
        <f>+IFERROR(IF(COUNT(U14:U15),ROUND(SUM(U14:U15),0),""),"")</f>
        <v/>
      </c>
      <c r="V16" s="265" t="str">
        <f>+IFERROR(IF(COUNT(U16),ROUND(SUM(U16)/SUM(K16)*100,2),""),0)</f>
        <v/>
      </c>
      <c r="W16" s="151" t="str">
        <f>+IFERROR(IF(COUNT(W14:W15),ROUND(SUM(W14:W15),0),""),"")</f>
        <v/>
      </c>
      <c r="AR16" s="69" t="s">
        <v>637</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6" ref="F16"/>
    <hyperlink display="Total" location="'Shareholding Pattern'!F36" ref="G16"/>
  </hyperlinks>
  <printOptions/>
  <pageMargins bottom="0.75" footer="0.0" header="0.0" left="0.7" right="0.7" top="0.75"/>
  <pageSetup orientation="landscape"/>
  <drawing r:id="rId1"/>
</worksheet>
</file>

<file path=xl/worksheets/sheet2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fitToPage="1"/>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71"/>
    <col customWidth="1" hidden="1" min="14" max="14" width="15.71"/>
    <col customWidth="1" min="15" max="15" width="17.71"/>
    <col customWidth="1" min="16" max="16" width="9.43"/>
    <col customWidth="1" hidden="1" min="17" max="19" width="14.57"/>
    <col customWidth="1" min="20" max="20" width="19.14"/>
    <col customWidth="1" hidden="1" min="21" max="21" width="15.43"/>
    <col customWidth="1" hidden="1" min="22" max="22" width="8.14"/>
    <col customWidth="1" min="23" max="23" width="15.43"/>
    <col customWidth="1" min="24" max="24" width="16.86"/>
    <col customWidth="1" min="25" max="25" width="3.57"/>
    <col customWidth="1" min="26" max="26" width="3.43"/>
    <col customWidth="1" hidden="1" min="27" max="44" width="20.29"/>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c r="AR7" s="69" t="s">
        <v>654</v>
      </c>
    </row>
    <row r="8" ht="15.0" customHeight="1">
      <c r="AR8" s="69" t="s">
        <v>624</v>
      </c>
    </row>
    <row r="9" ht="29.25" customHeight="1">
      <c r="E9" s="72" t="s">
        <v>591</v>
      </c>
      <c r="F9" s="72" t="s">
        <v>592</v>
      </c>
      <c r="G9" s="72" t="s">
        <v>593</v>
      </c>
      <c r="H9" s="72" t="s">
        <v>151</v>
      </c>
      <c r="I9" s="72" t="s">
        <v>152</v>
      </c>
      <c r="J9" s="72" t="s">
        <v>153</v>
      </c>
      <c r="K9" s="72" t="s">
        <v>154</v>
      </c>
      <c r="L9" s="72" t="s">
        <v>155</v>
      </c>
      <c r="M9" s="255" t="s">
        <v>445</v>
      </c>
      <c r="N9" s="3"/>
      <c r="O9" s="3"/>
      <c r="P9" s="4"/>
      <c r="Q9" s="72" t="s">
        <v>158</v>
      </c>
      <c r="R9" s="72" t="s">
        <v>668</v>
      </c>
      <c r="S9" s="72" t="s">
        <v>159</v>
      </c>
      <c r="T9" s="72" t="s">
        <v>622</v>
      </c>
      <c r="U9" s="74" t="s">
        <v>161</v>
      </c>
      <c r="V9" s="75"/>
      <c r="W9" s="72" t="s">
        <v>163</v>
      </c>
      <c r="X9" s="72" t="s">
        <v>360</v>
      </c>
      <c r="AR9" s="69" t="s">
        <v>655</v>
      </c>
    </row>
    <row r="10" ht="31.5" customHeight="1">
      <c r="E10" s="76"/>
      <c r="F10" s="76"/>
      <c r="G10" s="76"/>
      <c r="H10" s="76"/>
      <c r="I10" s="76"/>
      <c r="J10" s="76"/>
      <c r="K10" s="76"/>
      <c r="L10" s="76"/>
      <c r="M10" s="255" t="s">
        <v>446</v>
      </c>
      <c r="N10" s="3"/>
      <c r="O10" s="4"/>
      <c r="P10" s="72" t="s">
        <v>447</v>
      </c>
      <c r="Q10" s="76"/>
      <c r="R10" s="76"/>
      <c r="S10" s="76"/>
      <c r="T10" s="76"/>
      <c r="U10" s="77"/>
      <c r="V10" s="78"/>
      <c r="W10" s="76"/>
      <c r="X10" s="76"/>
      <c r="AR10" s="69" t="s">
        <v>625</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c r="AR11" s="69" t="s">
        <v>656</v>
      </c>
    </row>
    <row r="12" ht="20.25" customHeight="1">
      <c r="E12" s="256" t="s">
        <v>669</v>
      </c>
      <c r="F12" s="308" t="s">
        <v>550</v>
      </c>
      <c r="G12" s="258"/>
      <c r="H12" s="258"/>
      <c r="I12" s="258"/>
      <c r="J12" s="258"/>
      <c r="K12" s="258"/>
      <c r="L12" s="258"/>
      <c r="M12" s="258"/>
      <c r="N12" s="258"/>
      <c r="O12" s="258"/>
      <c r="P12" s="258"/>
      <c r="Q12" s="258"/>
      <c r="R12" s="258"/>
      <c r="S12" s="258"/>
      <c r="T12" s="258"/>
      <c r="U12" s="258"/>
      <c r="V12" s="258"/>
      <c r="W12" s="258"/>
      <c r="X12" s="259"/>
      <c r="AR12" s="69" t="s">
        <v>658</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c r="AE13" s="260"/>
      <c r="AF13" s="260"/>
      <c r="AG13" s="260"/>
      <c r="AH13" s="260"/>
      <c r="AI13" s="260"/>
      <c r="AJ13" s="260"/>
      <c r="AK13" s="260"/>
      <c r="AL13" s="260"/>
      <c r="AM13" s="260"/>
      <c r="AN13" s="260"/>
      <c r="AO13" s="260"/>
      <c r="AP13" s="260"/>
      <c r="AQ13" s="260"/>
      <c r="AR13" s="260" t="s">
        <v>628</v>
      </c>
    </row>
    <row r="14" ht="24.75" customHeight="1">
      <c r="E14" s="270"/>
      <c r="F14" s="271"/>
      <c r="G14" s="329" t="s">
        <v>659</v>
      </c>
      <c r="H14" s="271"/>
      <c r="I14" s="271"/>
      <c r="J14" s="271"/>
      <c r="K14" s="271"/>
      <c r="L14" s="271"/>
      <c r="M14" s="271"/>
      <c r="N14" s="271"/>
      <c r="O14" s="271"/>
      <c r="P14" s="271"/>
      <c r="Q14" s="271"/>
      <c r="R14" s="271"/>
      <c r="S14" s="271"/>
      <c r="T14" s="271"/>
      <c r="U14" s="271"/>
      <c r="V14" s="271"/>
      <c r="W14" s="271"/>
      <c r="X14" s="272"/>
      <c r="AR14" s="69" t="s">
        <v>645</v>
      </c>
    </row>
    <row r="15" ht="15.0" hidden="1" customHeight="1">
      <c r="E15" s="277"/>
      <c r="F15" s="297"/>
      <c r="G15" s="297"/>
      <c r="H15" s="297"/>
      <c r="I15" s="297"/>
      <c r="J15" s="297"/>
      <c r="K15" s="297"/>
      <c r="L15" s="297"/>
      <c r="M15" s="297"/>
      <c r="N15" s="297"/>
      <c r="O15" s="297"/>
      <c r="P15" s="297"/>
      <c r="Q15" s="297"/>
      <c r="R15" s="297"/>
      <c r="S15" s="297"/>
      <c r="T15" s="297"/>
      <c r="U15" s="297"/>
      <c r="V15" s="297"/>
      <c r="W15" s="272"/>
      <c r="AR15" s="69" t="s">
        <v>662</v>
      </c>
    </row>
    <row r="16" ht="19.5" customHeight="1">
      <c r="E16" s="307"/>
      <c r="F16" s="326" t="s">
        <v>168</v>
      </c>
      <c r="G16" s="326" t="s">
        <v>168</v>
      </c>
      <c r="H16" s="151" t="str">
        <f t="shared" ref="H16:K16" si="1">+IFERROR(IF(COUNT(H14:H15),ROUND(SUM(H14:H15),0),""),"")</f>
        <v/>
      </c>
      <c r="I16" s="151" t="str">
        <f t="shared" si="1"/>
        <v/>
      </c>
      <c r="J16" s="151" t="str">
        <f t="shared" si="1"/>
        <v/>
      </c>
      <c r="K16" s="151" t="str">
        <f t="shared" si="1"/>
        <v/>
      </c>
      <c r="L16" s="265" t="str">
        <f>+IFERROR(IF(COUNT(K16),ROUND(K16/'Shareholding Pattern'!$L$57*100,2),""),"")</f>
        <v/>
      </c>
      <c r="M16" s="85" t="str">
        <f t="shared" ref="M16:O16" si="2">+IFERROR(IF(COUNT(M14:M15),ROUND(SUM(M14:M15),0),""),"")</f>
        <v/>
      </c>
      <c r="N16" s="85" t="str">
        <f t="shared" si="2"/>
        <v/>
      </c>
      <c r="O16" s="85" t="str">
        <f t="shared" si="2"/>
        <v/>
      </c>
      <c r="P16" s="265" t="str">
        <f>+IFERROR(IF(COUNT(O16),ROUND(O16/('Shareholding Pattern'!$P$58)*100,2),""),"")</f>
        <v/>
      </c>
      <c r="Q16" s="151" t="str">
        <f t="shared" ref="Q16:S16" si="3">+IFERROR(IF(COUNT(Q14:Q15),ROUND(SUM(Q14:Q15),0),""),"")</f>
        <v/>
      </c>
      <c r="R16" s="151" t="str">
        <f t="shared" si="3"/>
        <v/>
      </c>
      <c r="S16" s="151" t="str">
        <f t="shared" si="3"/>
        <v/>
      </c>
      <c r="T16" s="265" t="str">
        <f>+IFERROR(IF(COUNT(K16,S16),ROUND(SUM(S16,K16)/SUM('Shareholding Pattern'!$L$57,'Shareholding Pattern'!$T$57)*100,2),""),"")</f>
        <v/>
      </c>
      <c r="U16" s="151" t="str">
        <f>+IFERROR(IF(COUNT(U14:U15),ROUND(SUM(U14:U15),0),""),"")</f>
        <v/>
      </c>
      <c r="V16" s="265" t="str">
        <f>+IFERROR(IF(COUNT(U16),ROUND(SUM(U16)/SUM(K16)*100,2),""),0)</f>
        <v/>
      </c>
      <c r="W16" s="151" t="str">
        <f>+IFERROR(IF(COUNT(W14:W15),ROUND(SUM(W14:W15),0),""),"")</f>
        <v/>
      </c>
      <c r="AR16" s="69" t="s">
        <v>637</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7" ref="F16"/>
    <hyperlink display="Total" location="'Shareholding Pattern'!F37" ref="G16"/>
  </hyperlinks>
  <printOptions/>
  <pageMargins bottom="0.7480314960629921" footer="0.0" header="0.0" left="0.7086614173228347" right="0.7086614173228347" top="0.7480314960629921"/>
  <pageSetup orientation="portrait"/>
  <drawing r:id="rId1"/>
</worksheet>
</file>

<file path=xl/worksheets/sheet2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29"/>
    <col customWidth="1" hidden="1" min="2" max="2" width="2.14"/>
    <col customWidth="1" hidden="1" min="3" max="3" width="2.0"/>
    <col customWidth="1" min="4" max="4" width="7.14"/>
    <col customWidth="1" min="5" max="5" width="35.71"/>
    <col customWidth="1" min="6" max="7" width="38.57"/>
    <col customWidth="1" min="8" max="8" width="13.71"/>
    <col customWidth="1" min="9" max="10" width="14.57"/>
    <col customWidth="1" hidden="1" min="11" max="11" width="14.57"/>
    <col customWidth="1" hidden="1" min="12" max="12" width="15.57"/>
    <col customWidth="1" min="13" max="13" width="15.0"/>
    <col customWidth="1" min="14" max="14" width="15.43"/>
    <col customWidth="1" min="15" max="15" width="16.0"/>
    <col customWidth="1" hidden="1" min="16" max="16" width="16.43"/>
    <col customWidth="1" min="17" max="17" width="15.29"/>
    <col customWidth="1" min="18" max="18" width="13.0"/>
    <col customWidth="1" hidden="1" min="19" max="20" width="14.57"/>
    <col customWidth="1" hidden="1" min="21" max="21" width="19.14"/>
    <col customWidth="1" min="22" max="22" width="15.43"/>
    <col customWidth="1" hidden="1" min="23" max="23" width="13.0"/>
    <col customWidth="1" hidden="1" min="24" max="24" width="8.29"/>
    <col customWidth="1" min="25" max="25" width="14.57"/>
    <col customWidth="1" min="26" max="26" width="16.86"/>
    <col customWidth="1" min="27" max="27" width="4.29"/>
    <col customWidth="1" hidden="1" min="28" max="28" width="2.57"/>
    <col customWidth="1" hidden="1" min="29" max="57" width="5.14"/>
  </cols>
  <sheetData>
    <row r="1" hidden="1">
      <c r="I1" s="69">
        <v>0.0</v>
      </c>
      <c r="AR1" s="69" t="s">
        <v>670</v>
      </c>
      <c r="AS1" s="69" t="s">
        <v>671</v>
      </c>
      <c r="AT1" s="69" t="s">
        <v>672</v>
      </c>
      <c r="AU1" s="69" t="s">
        <v>673</v>
      </c>
      <c r="AV1" s="69" t="s">
        <v>674</v>
      </c>
      <c r="AW1" s="69" t="s">
        <v>634</v>
      </c>
      <c r="AX1" s="69" t="s">
        <v>648</v>
      </c>
      <c r="AY1" s="69" t="s">
        <v>649</v>
      </c>
      <c r="AZ1" s="69" t="s">
        <v>651</v>
      </c>
      <c r="BA1" s="69" t="s">
        <v>632</v>
      </c>
      <c r="BB1" s="69" t="s">
        <v>626</v>
      </c>
      <c r="BC1" s="69" t="s">
        <v>652</v>
      </c>
      <c r="BD1" s="69" t="s">
        <v>653</v>
      </c>
      <c r="BE1" s="69" t="s">
        <v>637</v>
      </c>
    </row>
    <row r="2" hidden="1">
      <c r="E2" s="69" t="s">
        <v>376</v>
      </c>
      <c r="F2" s="69" t="s">
        <v>373</v>
      </c>
      <c r="G2" s="69" t="s">
        <v>353</v>
      </c>
      <c r="H2" s="69" t="s">
        <v>355</v>
      </c>
      <c r="I2" s="69" t="s">
        <v>128</v>
      </c>
      <c r="J2" s="69" t="s">
        <v>129</v>
      </c>
      <c r="K2" s="69" t="s">
        <v>130</v>
      </c>
      <c r="L2" s="69" t="s">
        <v>131</v>
      </c>
      <c r="M2" s="69" t="s">
        <v>132</v>
      </c>
      <c r="N2" s="69" t="s">
        <v>133</v>
      </c>
      <c r="O2" s="69" t="s">
        <v>134</v>
      </c>
      <c r="P2" s="69" t="s">
        <v>135</v>
      </c>
      <c r="Q2" s="69" t="s">
        <v>136</v>
      </c>
      <c r="R2" s="69" t="s">
        <v>137</v>
      </c>
      <c r="S2" s="69" t="s">
        <v>138</v>
      </c>
      <c r="T2" s="69" t="s">
        <v>139</v>
      </c>
      <c r="U2" s="69" t="s">
        <v>333</v>
      </c>
      <c r="V2" s="69" t="s">
        <v>140</v>
      </c>
      <c r="W2" s="69" t="s">
        <v>141</v>
      </c>
      <c r="X2" s="69" t="s">
        <v>142</v>
      </c>
      <c r="Y2" s="69" t="s">
        <v>145</v>
      </c>
      <c r="Z2" s="69" t="s">
        <v>360</v>
      </c>
    </row>
    <row r="3" hidden="1">
      <c r="I3" s="69" t="str">
        <f t="shared" ref="I3:M3" si="1">+IFERROR(IF(COUNT(I13:I15),ROUND(SUMIF($F$13:I15,"Category",I13:I15),0),""),"")</f>
        <v/>
      </c>
      <c r="J3" s="69" t="str">
        <f t="shared" si="1"/>
        <v/>
      </c>
      <c r="K3" s="69" t="str">
        <f t="shared" si="1"/>
        <v/>
      </c>
      <c r="L3" s="69" t="str">
        <f t="shared" si="1"/>
        <v/>
      </c>
      <c r="M3" s="69" t="str">
        <f t="shared" si="1"/>
        <v/>
      </c>
      <c r="N3" s="69" t="str">
        <f t="shared" ref="N3:O3" si="2">+IFERROR(IF(COUNT(N13:N15),ROUND(SUMIF($F$13:N15,"Category",N13:N15),2),""),"")</f>
        <v/>
      </c>
      <c r="O3" s="69" t="str">
        <f t="shared" si="2"/>
        <v/>
      </c>
      <c r="P3" s="69" t="str">
        <f t="shared" ref="P3:Q3" si="3">+IFERROR(IF(COUNT(P13:P15),ROUND(SUMIF($F$13:P15,"Category",P13:P15),0),""),"")</f>
        <v/>
      </c>
      <c r="Q3" s="69" t="str">
        <f t="shared" si="3"/>
        <v/>
      </c>
      <c r="R3" s="69" t="str">
        <f>+IFERROR(IF(COUNT(R13:R15),ROUND(SUMIF($F$13:R15,"Category",R13:R15),2),""),"")</f>
        <v/>
      </c>
      <c r="S3" s="69" t="str">
        <f t="shared" ref="S3:U3" si="4">+IFERROR(IF(COUNT(S13:S15),ROUND(SUMIF($F$13:S15,"Category",S13:S15),0),""),"")</f>
        <v/>
      </c>
      <c r="T3" s="69" t="str">
        <f t="shared" si="4"/>
        <v/>
      </c>
      <c r="U3" s="69" t="str">
        <f t="shared" si="4"/>
        <v/>
      </c>
      <c r="V3" s="69" t="str">
        <f>+IFERROR(IF(COUNT(V13:V15),ROUND(SUMIF($F$13:V15,"Category",V13:V15),2),""),"")</f>
        <v/>
      </c>
      <c r="W3" s="69" t="str">
        <f>+IFERROR(IF(COUNT(W13:W15),ROUND(SUMIF($F$13:W15,"Category",W13:W15),0),""),"")</f>
        <v/>
      </c>
      <c r="X3" s="69" t="str">
        <f>+IFERROR(IF(COUNT(X13:X15),ROUND(SUMIF($F$13:X15,"Category",X13:X15),2),""),"")</f>
        <v/>
      </c>
      <c r="Y3" s="69" t="str">
        <f>+IFERROR(IF(COUNT(Y13:Y15),ROUND(SUMIF($F$13:Y15,"Category",Y13:Y15),0),""),"")</f>
        <v/>
      </c>
    </row>
    <row r="4" hidden="1">
      <c r="AF4" s="31" t="s">
        <v>654</v>
      </c>
    </row>
    <row r="5" hidden="1">
      <c r="AF5" s="31" t="s">
        <v>624</v>
      </c>
    </row>
    <row r="6" hidden="1">
      <c r="AF6" s="31" t="s">
        <v>655</v>
      </c>
    </row>
    <row r="7">
      <c r="AF7" s="31" t="s">
        <v>625</v>
      </c>
    </row>
    <row r="8">
      <c r="AF8" s="31" t="s">
        <v>656</v>
      </c>
    </row>
    <row r="9" ht="29.25" customHeight="1">
      <c r="D9" s="72" t="s">
        <v>591</v>
      </c>
      <c r="E9" s="72" t="s">
        <v>638</v>
      </c>
      <c r="F9" s="72" t="s">
        <v>675</v>
      </c>
      <c r="G9" s="72" t="s">
        <v>592</v>
      </c>
      <c r="H9" s="72" t="s">
        <v>593</v>
      </c>
      <c r="I9" s="72" t="s">
        <v>639</v>
      </c>
      <c r="J9" s="72" t="s">
        <v>151</v>
      </c>
      <c r="K9" s="72" t="s">
        <v>152</v>
      </c>
      <c r="L9" s="72" t="s">
        <v>153</v>
      </c>
      <c r="M9" s="72" t="s">
        <v>154</v>
      </c>
      <c r="N9" s="72" t="s">
        <v>155</v>
      </c>
      <c r="O9" s="255" t="s">
        <v>445</v>
      </c>
      <c r="P9" s="3"/>
      <c r="Q9" s="3"/>
      <c r="R9" s="4"/>
      <c r="S9" s="72" t="s">
        <v>157</v>
      </c>
      <c r="T9" s="72" t="s">
        <v>158</v>
      </c>
      <c r="U9" s="72" t="s">
        <v>676</v>
      </c>
      <c r="V9" s="72" t="s">
        <v>622</v>
      </c>
      <c r="W9" s="74" t="s">
        <v>161</v>
      </c>
      <c r="X9" s="75"/>
      <c r="Y9" s="72" t="s">
        <v>163</v>
      </c>
      <c r="Z9" s="72" t="s">
        <v>360</v>
      </c>
      <c r="AG9" s="31" t="s">
        <v>658</v>
      </c>
      <c r="AV9" s="69" t="s">
        <v>638</v>
      </c>
    </row>
    <row r="10" ht="31.5" customHeight="1">
      <c r="D10" s="76"/>
      <c r="E10" s="76"/>
      <c r="F10" s="76"/>
      <c r="G10" s="76"/>
      <c r="H10" s="76"/>
      <c r="I10" s="76"/>
      <c r="J10" s="76"/>
      <c r="K10" s="76"/>
      <c r="L10" s="76"/>
      <c r="M10" s="76"/>
      <c r="N10" s="76"/>
      <c r="O10" s="255" t="s">
        <v>446</v>
      </c>
      <c r="P10" s="3"/>
      <c r="Q10" s="4"/>
      <c r="R10" s="72" t="s">
        <v>447</v>
      </c>
      <c r="S10" s="76"/>
      <c r="T10" s="76"/>
      <c r="U10" s="76"/>
      <c r="V10" s="76"/>
      <c r="W10" s="77"/>
      <c r="X10" s="78"/>
      <c r="Y10" s="76"/>
      <c r="Z10" s="76"/>
      <c r="AG10" s="31" t="s">
        <v>628</v>
      </c>
      <c r="AV10" s="69" t="s">
        <v>640</v>
      </c>
    </row>
    <row r="11">
      <c r="D11" s="79"/>
      <c r="E11" s="79"/>
      <c r="F11" s="79"/>
      <c r="G11" s="79"/>
      <c r="H11" s="79"/>
      <c r="I11" s="79"/>
      <c r="J11" s="79"/>
      <c r="K11" s="79"/>
      <c r="L11" s="79"/>
      <c r="M11" s="79"/>
      <c r="N11" s="79"/>
      <c r="O11" s="80" t="s">
        <v>166</v>
      </c>
      <c r="P11" s="80" t="s">
        <v>167</v>
      </c>
      <c r="Q11" s="80" t="s">
        <v>168</v>
      </c>
      <c r="R11" s="79"/>
      <c r="S11" s="79"/>
      <c r="T11" s="79"/>
      <c r="U11" s="79"/>
      <c r="V11" s="79"/>
      <c r="W11" s="80" t="s">
        <v>169</v>
      </c>
      <c r="X11" s="80" t="s">
        <v>170</v>
      </c>
      <c r="Y11" s="79"/>
      <c r="Z11" s="79"/>
      <c r="AG11" s="31" t="s">
        <v>645</v>
      </c>
    </row>
    <row r="12">
      <c r="D12" s="256" t="s">
        <v>677</v>
      </c>
      <c r="E12" s="308" t="s">
        <v>468</v>
      </c>
      <c r="F12" s="310"/>
      <c r="G12" s="258"/>
      <c r="H12" s="258"/>
      <c r="I12" s="258"/>
      <c r="J12" s="258"/>
      <c r="K12" s="258"/>
      <c r="L12" s="258"/>
      <c r="M12" s="258"/>
      <c r="N12" s="258"/>
      <c r="O12" s="258"/>
      <c r="P12" s="258"/>
      <c r="Q12" s="258"/>
      <c r="R12" s="258"/>
      <c r="S12" s="258"/>
      <c r="T12" s="258"/>
      <c r="U12" s="258"/>
      <c r="V12" s="258"/>
      <c r="W12" s="258"/>
      <c r="X12" s="258"/>
      <c r="Y12" s="258"/>
      <c r="Z12" s="259"/>
      <c r="AF12" s="31" t="s">
        <v>662</v>
      </c>
    </row>
    <row r="13" ht="19.5" hidden="1" customHeight="1">
      <c r="A13" s="260"/>
      <c r="B13" s="260"/>
      <c r="C13" s="260"/>
      <c r="D13" s="82"/>
      <c r="E13" s="88"/>
      <c r="F13" s="312"/>
      <c r="G13" s="312"/>
      <c r="H13" s="261"/>
      <c r="I13" s="262"/>
      <c r="J13" s="262"/>
      <c r="K13" s="263"/>
      <c r="L13" s="263"/>
      <c r="M13" s="264" t="str">
        <f>+IFERROR(IF(COUNT(J13:L13),ROUND(SUM(J13:L13),0),""),"")</f>
        <v/>
      </c>
      <c r="N13" s="265" t="str">
        <f>+IFERROR(IF(COUNT(M13),ROUND(M13/'Shareholding Pattern'!$L$57*100,2),""),"")</f>
        <v/>
      </c>
      <c r="O13" s="330" t="str">
        <f>IF(J13="","",J13)</f>
        <v/>
      </c>
      <c r="P13" s="267"/>
      <c r="Q13" s="221" t="str">
        <f>+IFERROR(IF(COUNT(O13:P13),ROUND(SUM(O13,P13),2),""),"")</f>
        <v/>
      </c>
      <c r="R13" s="265" t="str">
        <f>+IFERROR(IF(COUNT(Q13),ROUND(Q13/('Shareholding Pattern'!$P$58)*100,2),""),"")</f>
        <v/>
      </c>
      <c r="S13" s="263"/>
      <c r="T13" s="263"/>
      <c r="U13" s="268" t="str">
        <f>+IFERROR(IF(COUNT(S13:T13),ROUND(SUM(S13:T13),0),""),"")</f>
        <v/>
      </c>
      <c r="V13" s="265" t="str">
        <f>+IFERROR(IF(COUNT(M13,U13),ROUND(SUM(U13,M13)/SUM('Shareholding Pattern'!$L$57,'Shareholding Pattern'!$T$57)*100,2),""),"")</f>
        <v/>
      </c>
      <c r="W13" s="263"/>
      <c r="X13" s="265" t="str">
        <f>+IFERROR(IF(COUNT(W13),ROUND(SUM(W13)/SUM(M13)*100,2),""),0)</f>
        <v/>
      </c>
      <c r="Y13" s="262"/>
      <c r="Z13" s="269"/>
      <c r="AA13" s="260"/>
      <c r="AB13" s="260"/>
      <c r="AC13" s="260">
        <f>IF(SUM(H13:Y13)&gt;0,1,0)</f>
        <v>0</v>
      </c>
      <c r="AD13" s="260">
        <f>SUM(AC15:AC65535)</f>
        <v>0</v>
      </c>
      <c r="AE13" s="260"/>
      <c r="AF13" s="31" t="s">
        <v>637</v>
      </c>
      <c r="AG13" s="260"/>
      <c r="AH13" s="260"/>
      <c r="AI13" s="260"/>
      <c r="AJ13" s="260"/>
      <c r="AK13" s="260"/>
      <c r="AL13" s="260"/>
      <c r="AM13" s="260"/>
      <c r="AN13" s="260"/>
      <c r="AO13" s="260"/>
      <c r="AP13" s="260"/>
      <c r="AQ13" s="260"/>
      <c r="AR13" s="260"/>
      <c r="AS13" s="260"/>
      <c r="AT13" s="260"/>
      <c r="AU13" s="260"/>
      <c r="AV13" s="260"/>
      <c r="AW13" s="260"/>
      <c r="AX13" s="260"/>
      <c r="AY13" s="260"/>
      <c r="AZ13" s="260"/>
      <c r="BA13" s="260"/>
      <c r="BB13" s="260"/>
      <c r="BC13" s="260"/>
      <c r="BD13" s="260"/>
      <c r="BE13" s="260"/>
    </row>
    <row r="14" ht="24.75" customHeight="1">
      <c r="D14" s="270"/>
      <c r="E14" s="271"/>
      <c r="F14" s="271"/>
      <c r="G14" s="271"/>
      <c r="H14" s="271"/>
      <c r="I14" s="271"/>
      <c r="J14" s="271"/>
      <c r="K14" s="271"/>
      <c r="L14" s="271"/>
      <c r="M14" s="271"/>
      <c r="N14" s="271"/>
      <c r="O14" s="271"/>
      <c r="P14" s="271"/>
      <c r="Q14" s="271"/>
      <c r="R14" s="271"/>
      <c r="S14" s="271"/>
      <c r="T14" s="271"/>
      <c r="U14" s="271"/>
      <c r="V14" s="271"/>
      <c r="W14" s="271"/>
      <c r="Z14" s="272"/>
    </row>
    <row r="15" hidden="1">
      <c r="D15" s="270"/>
      <c r="E15" s="31"/>
      <c r="F15" s="31"/>
      <c r="G15" s="31"/>
      <c r="H15" s="31"/>
      <c r="I15" s="31"/>
      <c r="J15" s="37"/>
      <c r="K15" s="37"/>
      <c r="L15" s="31"/>
      <c r="M15" s="31"/>
      <c r="N15" s="31"/>
      <c r="O15" s="31"/>
      <c r="P15" s="31"/>
      <c r="Q15" s="31"/>
      <c r="R15" s="31"/>
      <c r="S15" s="31"/>
      <c r="T15" s="31"/>
      <c r="U15" s="31"/>
      <c r="V15" s="31"/>
      <c r="W15" s="31"/>
      <c r="X15" s="272"/>
    </row>
    <row r="16" ht="19.5" customHeight="1">
      <c r="D16" s="321"/>
      <c r="E16" s="323"/>
      <c r="F16" s="322" t="s">
        <v>168</v>
      </c>
      <c r="G16" s="323"/>
      <c r="H16" s="322" t="s">
        <v>168</v>
      </c>
      <c r="I16" s="151" t="str">
        <f t="shared" ref="I16:M16" si="5">+IFERROR(IF(COUNT(I13:I15),ROUND(SUMIF($F$13:I15,"Category",I13:I15),0),""),"")</f>
        <v/>
      </c>
      <c r="J16" s="151" t="str">
        <f t="shared" si="5"/>
        <v/>
      </c>
      <c r="K16" s="151" t="str">
        <f t="shared" si="5"/>
        <v/>
      </c>
      <c r="L16" s="151" t="str">
        <f t="shared" si="5"/>
        <v/>
      </c>
      <c r="M16" s="151" t="str">
        <f t="shared" si="5"/>
        <v/>
      </c>
      <c r="N16" s="265" t="str">
        <f>+IFERROR(IF(COUNT(N13:N15),ROUND(SUMIF($F$13:N15,"Category",N13:N15),2),""),"")</f>
        <v/>
      </c>
      <c r="O16" s="84" t="str">
        <f t="shared" ref="O16:Q16" si="6">+IFERROR(IF(COUNT(O13:O15),ROUND(SUMIF($F$13:O15,"Category",O13:O15),0),""),"")</f>
        <v/>
      </c>
      <c r="P16" s="85" t="str">
        <f t="shared" si="6"/>
        <v/>
      </c>
      <c r="Q16" s="85" t="str">
        <f t="shared" si="6"/>
        <v/>
      </c>
      <c r="R16" s="265" t="str">
        <f>+IFERROR(IF(COUNT(R13:R15),ROUND(SUMIF($F$13:R15,"Category",R13:R15),2),""),"")</f>
        <v/>
      </c>
      <c r="S16" s="151" t="str">
        <f t="shared" ref="S16:U16" si="7">+IFERROR(IF(COUNT(S13:S15),ROUND(SUMIF($F$13:S15,"Category",S13:S15),0),""),"")</f>
        <v/>
      </c>
      <c r="T16" s="151" t="str">
        <f t="shared" si="7"/>
        <v/>
      </c>
      <c r="U16" s="151" t="str">
        <f t="shared" si="7"/>
        <v/>
      </c>
      <c r="V16" s="87" t="str">
        <f>+IFERROR(IF(COUNT(V13:V15),ROUND(SUMIF($F$13:V15,"Category",V13:V15),2),""),"")</f>
        <v/>
      </c>
      <c r="W16" s="151" t="str">
        <f>+IFERROR(IF(COUNT(W13:W15),ROUND(SUMIF($F$13:W15,"Category",W13:W15),0),""),"")</f>
        <v/>
      </c>
      <c r="X16" s="265" t="str">
        <f>+IFERROR(IF(COUNT(W16),ROUND(SUM(W16)/SUM(M16)*100,2),""),0)</f>
        <v/>
      </c>
      <c r="Y16" s="151" t="str">
        <f>+IFERROR(IF(COUNT(Y13:Y15),ROUND(SUMIF($F$13:Y15,"Category",Y13:Y15),0),""),"")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1">
    <mergeCell ref="D9:D11"/>
    <mergeCell ref="E9:E11"/>
    <mergeCell ref="F9:F11"/>
    <mergeCell ref="G9:G11"/>
    <mergeCell ref="H9:H11"/>
    <mergeCell ref="I9:I11"/>
    <mergeCell ref="J9:J11"/>
    <mergeCell ref="U9:U11"/>
    <mergeCell ref="V9:V11"/>
    <mergeCell ref="W9:X10"/>
    <mergeCell ref="Y9:Y11"/>
    <mergeCell ref="Z9:Z11"/>
    <mergeCell ref="S9:S11"/>
    <mergeCell ref="R10:R11"/>
    <mergeCell ref="K9:K11"/>
    <mergeCell ref="L9:L11"/>
    <mergeCell ref="M9:M11"/>
    <mergeCell ref="N9:N11"/>
    <mergeCell ref="O9:R9"/>
    <mergeCell ref="T9:T11"/>
    <mergeCell ref="O10:Q10"/>
  </mergeCells>
  <dataValidations>
    <dataValidation type="list" allowBlank="1" showErrorMessage="1" sqref="E13">
      <formula1>$AR$1:$BE$1</formula1>
    </dataValidation>
    <dataValidation type="decimal" operator="greaterThanOrEqual" allowBlank="1" showErrorMessage="1" sqref="J13:L13 O13:P13 S13:T13">
      <formula1>0.0</formula1>
    </dataValidation>
    <dataValidation type="custom" allowBlank="1" showInputMessage="1" showErrorMessage="1" prompt="[A-Z][A-Z][A-Z][A-Z][A-Z][0-9][0-9][0-9][0-9][A-Z]&#10;&#10;In absence of PAN write : ZZZZZ9999Z&#10;" sqref="H13">
      <formula1>EQ(LEN(H13),(10))</formula1>
    </dataValidation>
    <dataValidation type="decimal" operator="greaterThan" allowBlank="1" showErrorMessage="1" sqref="I13">
      <formula1>0.0</formula1>
    </dataValidation>
    <dataValidation type="list" allowBlank="1" showErrorMessage="1" sqref="F13">
      <formula1>$AV$9:$AV$10</formula1>
    </dataValidation>
    <dataValidation type="decimal" operator="lessThanOrEqual" allowBlank="1" showErrorMessage="1" sqref="W13">
      <formula1>J13</formula1>
    </dataValidation>
    <dataValidation type="decimal" operator="lessThanOrEqual" allowBlank="1" showErrorMessage="1" sqref="Y13">
      <formula1>M13</formula1>
    </dataValidation>
  </dataValidations>
  <hyperlinks>
    <hyperlink display="Total" location="'Shareholding Pattern'!F38" ref="F16"/>
    <hyperlink display="Total" location="'Shareholding Pattern'!F38" ref="H16"/>
  </hyperlinks>
  <printOptions/>
  <pageMargins bottom="0.75" footer="0.0" header="0.0" left="0.7" right="0.7" top="0.75"/>
  <pageSetup orientation="portrait"/>
  <drawing r:id="rId1"/>
</worksheet>
</file>

<file path=xl/worksheets/sheet2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29"/>
    <col customWidth="1" hidden="1" min="2" max="2" width="2.14"/>
    <col customWidth="1" hidden="1" min="3" max="4" width="2.0"/>
    <col customWidth="1" min="5" max="5" width="7.14"/>
    <col customWidth="1" min="6" max="6" width="35.71"/>
    <col customWidth="1" min="7" max="7" width="13.71"/>
    <col customWidth="1" min="8" max="8" width="14.57"/>
    <col customWidth="1" hidden="1" min="9" max="10" width="14.57"/>
    <col customWidth="1" min="11" max="11" width="15.57"/>
    <col customWidth="1" min="12" max="12" width="16.71"/>
    <col customWidth="1" min="13" max="13" width="15.43"/>
    <col customWidth="1" hidden="1" min="14" max="14" width="15.43"/>
    <col customWidth="1" min="15" max="15" width="17.43"/>
    <col customWidth="1" min="16" max="16" width="14.57"/>
    <col customWidth="1" hidden="1" min="17" max="17" width="15.57"/>
    <col customWidth="1" hidden="1" min="18" max="18" width="16.43"/>
    <col customWidth="1" hidden="1" min="19" max="19" width="13.71"/>
    <col customWidth="1" min="20" max="20" width="14.57"/>
    <col customWidth="1" hidden="1" min="21" max="21" width="14.57"/>
    <col customWidth="1" hidden="1" min="22" max="22" width="8.29"/>
    <col customWidth="1" min="23" max="23" width="15.57"/>
    <col customWidth="1" min="24" max="24" width="17.86"/>
    <col customWidth="1" min="25" max="25" width="3.86"/>
    <col customWidth="1" min="26" max="26" width="5.14"/>
    <col customWidth="1" hidden="1" min="27" max="30" width="21.57"/>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row r="8" ht="15.0" customHeight="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row>
    <row r="10" ht="31.5" customHeight="1">
      <c r="E10" s="76"/>
      <c r="F10" s="76"/>
      <c r="G10" s="76"/>
      <c r="H10" s="76"/>
      <c r="I10" s="76"/>
      <c r="J10" s="76"/>
      <c r="K10" s="76"/>
      <c r="L10" s="76"/>
      <c r="M10" s="255" t="s">
        <v>446</v>
      </c>
      <c r="N10" s="3"/>
      <c r="O10" s="4"/>
      <c r="P10" s="72" t="s">
        <v>447</v>
      </c>
      <c r="Q10" s="76"/>
      <c r="R10" s="76"/>
      <c r="S10" s="76"/>
      <c r="T10" s="76"/>
      <c r="U10" s="77"/>
      <c r="V10" s="78"/>
      <c r="W10" s="76"/>
      <c r="X10" s="76"/>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row>
    <row r="12" ht="19.5" customHeight="1">
      <c r="A12" s="331"/>
      <c r="B12" s="331"/>
      <c r="C12" s="331"/>
      <c r="D12" s="331"/>
      <c r="E12" s="256" t="s">
        <v>678</v>
      </c>
      <c r="F12" s="332" t="s">
        <v>563</v>
      </c>
      <c r="G12" s="258"/>
      <c r="H12" s="258"/>
      <c r="I12" s="258"/>
      <c r="J12" s="258"/>
      <c r="K12" s="258"/>
      <c r="L12" s="258"/>
      <c r="M12" s="258"/>
      <c r="N12" s="258"/>
      <c r="O12" s="258"/>
      <c r="P12" s="258"/>
      <c r="Q12" s="258"/>
      <c r="R12" s="258"/>
      <c r="S12" s="258"/>
      <c r="T12" s="258"/>
      <c r="U12" s="258"/>
      <c r="V12" s="258"/>
      <c r="W12" s="258"/>
      <c r="X12" s="259"/>
      <c r="Y12" s="331"/>
      <c r="Z12" s="331"/>
      <c r="AA12" s="331"/>
      <c r="AB12" s="331"/>
      <c r="AC12" s="331"/>
      <c r="AD12" s="331"/>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row>
    <row r="14" ht="24.75" customHeight="1">
      <c r="E14" s="270"/>
      <c r="F14" s="271"/>
      <c r="G14" s="329" t="s">
        <v>659</v>
      </c>
      <c r="H14" s="271"/>
      <c r="I14" s="271"/>
      <c r="J14" s="271"/>
      <c r="K14" s="271"/>
      <c r="L14" s="271"/>
      <c r="M14" s="271"/>
      <c r="N14" s="271"/>
      <c r="O14" s="271"/>
      <c r="P14" s="271"/>
      <c r="Q14" s="271"/>
      <c r="R14" s="271"/>
      <c r="S14" s="271"/>
      <c r="T14" s="271"/>
      <c r="U14" s="271"/>
      <c r="V14" s="271"/>
      <c r="W14" s="271"/>
      <c r="X14" s="272"/>
    </row>
    <row r="15" ht="15.0" hidden="1" customHeight="1">
      <c r="E15" s="270"/>
      <c r="F15" s="31"/>
      <c r="G15" s="31"/>
      <c r="H15" s="31"/>
      <c r="I15" s="31"/>
      <c r="J15" s="37"/>
      <c r="K15" s="37"/>
      <c r="L15" s="31"/>
      <c r="M15" s="31"/>
      <c r="N15" s="37"/>
      <c r="O15" s="37"/>
      <c r="P15" s="31"/>
      <c r="Q15" s="31"/>
      <c r="R15" s="31"/>
      <c r="S15" s="31"/>
      <c r="T15" s="31"/>
      <c r="U15" s="31"/>
      <c r="V15" s="37"/>
      <c r="W15" s="272"/>
    </row>
    <row r="16" ht="19.5" customHeight="1">
      <c r="E16" s="321"/>
      <c r="F16" s="322" t="s">
        <v>168</v>
      </c>
      <c r="G16" s="322" t="s">
        <v>168</v>
      </c>
      <c r="H16" s="151" t="str">
        <f t="shared" ref="H16:K16" si="1">+IFERROR(IF(COUNT(H14:H15),ROUND(SUM(H14:H15),0),""),"")</f>
        <v/>
      </c>
      <c r="I16" s="151" t="str">
        <f t="shared" si="1"/>
        <v/>
      </c>
      <c r="J16" s="151" t="str">
        <f t="shared" si="1"/>
        <v/>
      </c>
      <c r="K16" s="151" t="str">
        <f t="shared" si="1"/>
        <v/>
      </c>
      <c r="L16" s="265" t="str">
        <f>+IFERROR(IF(COUNT(K16),ROUND(K16/'Shareholding Pattern'!$L$57*100,2),""),"")</f>
        <v/>
      </c>
      <c r="M16" s="85" t="str">
        <f t="shared" ref="M16:O16" si="2">+IFERROR(IF(COUNT(M14:M15),ROUND(SUM(M14:M15),0),""),"")</f>
        <v/>
      </c>
      <c r="N16" s="85" t="str">
        <f t="shared" si="2"/>
        <v/>
      </c>
      <c r="O16" s="85" t="str">
        <f t="shared" si="2"/>
        <v/>
      </c>
      <c r="P16" s="265" t="str">
        <f>+IFERROR(IF(COUNT(O16),ROUND(O16/('Shareholding Pattern'!$P$58)*100,2),""),"")</f>
        <v/>
      </c>
      <c r="Q16" s="151" t="str">
        <f t="shared" ref="Q16:S16" si="3">+IFERROR(IF(COUNT(Q14:Q15),ROUND(SUM(Q14:Q15),0),""),"")</f>
        <v/>
      </c>
      <c r="R16" s="151" t="str">
        <f t="shared" si="3"/>
        <v/>
      </c>
      <c r="S16" s="151" t="str">
        <f t="shared" si="3"/>
        <v/>
      </c>
      <c r="T16" s="265" t="str">
        <f>+IFERROR(IF(COUNT(K16,S16),ROUND(SUM(S16,K16)/SUM('Shareholding Pattern'!$L$57,'Shareholding Pattern'!$T$57)*100,2),""),"")</f>
        <v/>
      </c>
      <c r="U16" s="151" t="str">
        <f>+IFERROR(IF(COUNT(U14:U15),ROUND(SUM(U14:U15),0),""),"")</f>
        <v/>
      </c>
      <c r="V16" s="265" t="str">
        <f>+IFERROR(IF(COUNT(U16),ROUND(SUM(U16)/SUM(K16)*100,2),""),0)</f>
        <v/>
      </c>
      <c r="W16" s="151" t="str">
        <f>+IFERROR(IF(COUNT(W14:W15),ROUND(SUM(W14:W15),0),""),"")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40" ref="F16"/>
    <hyperlink display="Total" location="'Shareholding Pattern'!F40" ref="G16"/>
  </hyperlinks>
  <printOptions/>
  <pageMargins bottom="0.75" footer="0.0" header="0.0" left="0.7" right="0.7" top="0.75"/>
  <pageSetup orientation="landscape"/>
  <drawing r:id="rId1"/>
</worksheet>
</file>

<file path=xl/worksheets/sheet2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4.71"/>
    <col customWidth="1" hidden="1" min="14" max="14" width="14.71"/>
    <col customWidth="1" min="15" max="15" width="16.43"/>
    <col customWidth="1" min="16" max="16" width="10.86"/>
    <col customWidth="1" hidden="1" min="17" max="19" width="14.57"/>
    <col customWidth="1" min="20" max="20" width="19.14"/>
    <col customWidth="1" hidden="1" min="21" max="21" width="15.43"/>
    <col customWidth="1" hidden="1" min="22" max="22" width="10.14"/>
    <col customWidth="1" min="23" max="23" width="15.43"/>
    <col customWidth="1" min="24" max="24" width="20.0"/>
    <col customWidth="1" min="25" max="25" width="2.57"/>
    <col customWidth="1" min="26" max="26" width="3.29"/>
    <col customWidth="1" hidden="1" min="27" max="28" width="1.29"/>
    <col customWidth="1" hidden="1" min="29" max="30" width="2.14"/>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row r="8" ht="15.0" customHeight="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row>
    <row r="10" ht="31.5" customHeight="1">
      <c r="E10" s="76"/>
      <c r="F10" s="76"/>
      <c r="G10" s="76"/>
      <c r="H10" s="76"/>
      <c r="I10" s="76"/>
      <c r="J10" s="76"/>
      <c r="K10" s="76"/>
      <c r="L10" s="76"/>
      <c r="M10" s="255" t="s">
        <v>446</v>
      </c>
      <c r="N10" s="3"/>
      <c r="O10" s="4"/>
      <c r="P10" s="72" t="s">
        <v>447</v>
      </c>
      <c r="Q10" s="76"/>
      <c r="R10" s="76"/>
      <c r="S10" s="76"/>
      <c r="T10" s="76"/>
      <c r="U10" s="77"/>
      <c r="V10" s="78"/>
      <c r="W10" s="76"/>
      <c r="X10" s="76"/>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row>
    <row r="12" ht="18.75" customHeight="1">
      <c r="A12" s="31"/>
      <c r="B12" s="31"/>
      <c r="C12" s="31"/>
      <c r="D12" s="31"/>
      <c r="E12" s="256" t="s">
        <v>679</v>
      </c>
      <c r="F12" s="333" t="s">
        <v>680</v>
      </c>
      <c r="G12" s="258"/>
      <c r="H12" s="258"/>
      <c r="I12" s="258"/>
      <c r="J12" s="258"/>
      <c r="K12" s="258"/>
      <c r="L12" s="258"/>
      <c r="M12" s="258"/>
      <c r="N12" s="258"/>
      <c r="O12" s="258"/>
      <c r="P12" s="258"/>
      <c r="Q12" s="258"/>
      <c r="R12" s="258"/>
      <c r="S12" s="258"/>
      <c r="T12" s="258"/>
      <c r="U12" s="258"/>
      <c r="V12" s="258"/>
      <c r="W12" s="258"/>
      <c r="X12" s="259"/>
      <c r="Y12" s="31"/>
      <c r="Z12" s="31"/>
      <c r="AA12" s="31"/>
      <c r="AB12" s="31"/>
      <c r="AC12" s="31"/>
      <c r="AD12" s="31"/>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row>
    <row r="14" ht="24.75" customHeight="1">
      <c r="E14" s="270"/>
      <c r="F14" s="271"/>
      <c r="G14" s="329" t="s">
        <v>659</v>
      </c>
      <c r="H14" s="271"/>
      <c r="I14" s="271"/>
      <c r="J14" s="271"/>
      <c r="K14" s="271"/>
      <c r="L14" s="271"/>
      <c r="M14" s="271"/>
      <c r="N14" s="271"/>
      <c r="O14" s="271"/>
      <c r="P14" s="271"/>
      <c r="Q14" s="271"/>
      <c r="R14" s="271"/>
      <c r="S14" s="271"/>
      <c r="T14" s="271"/>
      <c r="U14" s="271"/>
      <c r="V14" s="271"/>
      <c r="W14" s="271"/>
      <c r="X14" s="272"/>
    </row>
    <row r="15" ht="24.75" hidden="1" customHeight="1">
      <c r="E15" s="277"/>
      <c r="F15" s="297"/>
      <c r="G15" s="297"/>
      <c r="H15" s="297"/>
      <c r="I15" s="297"/>
      <c r="J15" s="297"/>
      <c r="K15" s="297"/>
      <c r="L15" s="297"/>
      <c r="M15" s="297"/>
      <c r="N15" s="297"/>
      <c r="O15" s="297"/>
      <c r="P15" s="297"/>
      <c r="Q15" s="297"/>
      <c r="R15" s="297"/>
      <c r="S15" s="297"/>
      <c r="T15" s="297"/>
      <c r="U15" s="297"/>
      <c r="V15" s="297"/>
      <c r="W15" s="272"/>
    </row>
    <row r="16" ht="19.5" customHeight="1">
      <c r="E16" s="307"/>
      <c r="F16" s="326" t="s">
        <v>168</v>
      </c>
      <c r="G16" s="326" t="s">
        <v>168</v>
      </c>
      <c r="H16" s="151" t="str">
        <f t="shared" ref="H16:K16" si="1">+IFERROR(IF(COUNT(H13:H15),ROUND(SUM(H13:H15),0),""),"")</f>
        <v/>
      </c>
      <c r="I16" s="151" t="str">
        <f t="shared" si="1"/>
        <v/>
      </c>
      <c r="J16" s="151" t="str">
        <f t="shared" si="1"/>
        <v/>
      </c>
      <c r="K16" s="151" t="str">
        <f t="shared" si="1"/>
        <v/>
      </c>
      <c r="L16" s="265" t="str">
        <f>+IFERROR(IF(COUNT(K16),ROUND(K16/'Shareholding Pattern'!$L$57*100,2),""),"")</f>
        <v/>
      </c>
      <c r="M16" s="85" t="str">
        <f t="shared" ref="M16:O16" si="2">+IFERROR(IF(COUNT(M13:M15),ROUND(SUM(M13:M15),0),""),"")</f>
        <v/>
      </c>
      <c r="N16" s="85" t="str">
        <f t="shared" si="2"/>
        <v/>
      </c>
      <c r="O16" s="85" t="str">
        <f t="shared" si="2"/>
        <v/>
      </c>
      <c r="P16" s="265" t="str">
        <f>+IFERROR(IF(COUNT(O16),ROUND(O16/('Shareholding Pattern'!$P$58)*100,2),""),"")</f>
        <v/>
      </c>
      <c r="Q16" s="151" t="str">
        <f t="shared" ref="Q16:S16" si="3">+IFERROR(IF(COUNT(Q13:Q15),ROUND(SUM(Q13:Q15),0),""),"")</f>
        <v/>
      </c>
      <c r="R16" s="151" t="str">
        <f t="shared" si="3"/>
        <v/>
      </c>
      <c r="S16" s="151" t="str">
        <f t="shared" si="3"/>
        <v/>
      </c>
      <c r="T16" s="265" t="str">
        <f>+IFERROR(IF(COUNT(K16,S16),ROUND(SUM(S16,K16)/SUM('Shareholding Pattern'!$L$57,'Shareholding Pattern'!$T$57)*100,2),""),"")</f>
        <v/>
      </c>
      <c r="U16" s="151" t="str">
        <f>+IFERROR(IF(COUNT(U13:U15),ROUND(SUM(U13:U15),0),""),"")</f>
        <v/>
      </c>
      <c r="V16" s="265" t="str">
        <f>+IFERROR(IF(COUNT(U16),ROUND(SUM(U16)/SUM(K16)*100,2),""),0)</f>
        <v/>
      </c>
      <c r="W16" s="151" t="str">
        <f>+IFERROR(IF(COUNT(W13:W15),ROUND(SUM(W13:W15),0),""),"")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43" ref="F16"/>
    <hyperlink display="Total" location="'Shareholding Pattern'!F43" ref="G16"/>
  </hyperlinks>
  <printOptions/>
  <pageMargins bottom="0.75" footer="0.0" header="0.0" left="0.7" right="0.7" top="0.75"/>
  <pageSetup orientation="landscape"/>
  <drawing r:id="rId1"/>
</worksheet>
</file>

<file path=xl/worksheets/sheet2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9.57"/>
    <col customWidth="1" min="6" max="6" width="35.71"/>
    <col customWidth="1" min="7" max="7" width="13.71"/>
    <col customWidth="1" min="8" max="8" width="14.57"/>
    <col customWidth="1" hidden="1" min="9" max="10" width="14.57"/>
    <col customWidth="1" min="11" max="11" width="15.57"/>
    <col customWidth="1" min="12" max="12" width="13.57"/>
    <col customWidth="1" min="13" max="13" width="14.71"/>
    <col customWidth="1" hidden="1" min="14" max="14" width="14.71"/>
    <col customWidth="1" min="15" max="15" width="18.0"/>
    <col customWidth="1" min="16" max="16" width="9.14"/>
    <col customWidth="1" hidden="1" min="17" max="19" width="14.57"/>
    <col customWidth="1" min="20" max="20" width="19.14"/>
    <col customWidth="1" hidden="1" min="21" max="21" width="15.43"/>
    <col customWidth="1" hidden="1" min="22" max="22" width="8.86"/>
    <col customWidth="1" min="23" max="23" width="15.43"/>
    <col customWidth="1" min="24" max="24" width="19.86"/>
    <col customWidth="1" min="25" max="25" width="2.29"/>
    <col customWidth="1" min="26" max="26" width="3.29"/>
    <col customWidth="1" hidden="1" min="27" max="30" width="5.43"/>
  </cols>
  <sheetData>
    <row r="1" hidden="1">
      <c r="I1" s="69">
        <v>6.0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row r="8" ht="15.0" customHeight="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row>
    <row r="10" ht="31.5" customHeight="1">
      <c r="E10" s="76"/>
      <c r="F10" s="76"/>
      <c r="G10" s="76"/>
      <c r="H10" s="76"/>
      <c r="I10" s="76"/>
      <c r="J10" s="76"/>
      <c r="K10" s="76"/>
      <c r="L10" s="76"/>
      <c r="M10" s="255" t="s">
        <v>446</v>
      </c>
      <c r="N10" s="3"/>
      <c r="O10" s="4"/>
      <c r="P10" s="72" t="s">
        <v>447</v>
      </c>
      <c r="Q10" s="76"/>
      <c r="R10" s="76"/>
      <c r="S10" s="76"/>
      <c r="T10" s="76"/>
      <c r="U10" s="77"/>
      <c r="V10" s="78"/>
      <c r="W10" s="76"/>
      <c r="X10" s="76"/>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row>
    <row r="12" ht="19.5" customHeight="1">
      <c r="A12" s="334"/>
      <c r="B12" s="334"/>
      <c r="C12" s="334"/>
      <c r="D12" s="334"/>
      <c r="E12" s="256" t="s">
        <v>681</v>
      </c>
      <c r="F12" s="333" t="s">
        <v>682</v>
      </c>
      <c r="G12" s="258"/>
      <c r="H12" s="258"/>
      <c r="I12" s="258"/>
      <c r="J12" s="258"/>
      <c r="K12" s="258"/>
      <c r="L12" s="258"/>
      <c r="M12" s="258"/>
      <c r="N12" s="258"/>
      <c r="O12" s="258"/>
      <c r="P12" s="258"/>
      <c r="Q12" s="258"/>
      <c r="R12" s="258"/>
      <c r="S12" s="258"/>
      <c r="T12" s="258"/>
      <c r="U12" s="258"/>
      <c r="V12" s="258"/>
      <c r="W12" s="258"/>
      <c r="X12" s="259"/>
      <c r="Y12" s="334"/>
      <c r="Z12" s="334"/>
      <c r="AA12" s="334"/>
      <c r="AB12" s="334"/>
      <c r="AC12" s="334"/>
      <c r="AD12" s="334"/>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SUM(AC21:AC65541)</f>
        <v>0</v>
      </c>
    </row>
    <row r="14" ht="24.75" customHeight="1">
      <c r="E14" s="270"/>
      <c r="F14" s="271"/>
      <c r="G14" s="329" t="s">
        <v>683</v>
      </c>
      <c r="H14" s="271"/>
      <c r="I14" s="271"/>
      <c r="J14" s="271"/>
      <c r="K14" s="271"/>
      <c r="L14" s="271"/>
      <c r="M14" s="271"/>
      <c r="N14" s="271"/>
      <c r="O14" s="271"/>
      <c r="P14" s="271"/>
      <c r="Q14" s="271"/>
      <c r="R14" s="271"/>
      <c r="S14" s="271"/>
      <c r="T14" s="271"/>
      <c r="U14" s="271"/>
      <c r="V14" s="271"/>
      <c r="W14" s="271"/>
      <c r="X14" s="272"/>
    </row>
    <row r="15" ht="24.75" customHeight="1">
      <c r="E15" s="82">
        <v>1.0</v>
      </c>
      <c r="F15" s="335" t="s">
        <v>684</v>
      </c>
      <c r="G15" s="274" t="s">
        <v>685</v>
      </c>
      <c r="H15" s="263">
        <v>1310169.0</v>
      </c>
      <c r="I15" s="263"/>
      <c r="J15" s="263"/>
      <c r="K15" s="275">
        <f t="shared" ref="K15:K20" si="1">+IFERROR(IF(COUNT(H15:J15),ROUND(SUM(H15:J15),0),""),"")</f>
        <v>1310169</v>
      </c>
      <c r="L15" s="221">
        <f>+IFERROR(IF(COUNT(K15),ROUND(K15/'Shareholding Pattern'!$L$57*100,2),""),"")</f>
        <v>13.1</v>
      </c>
      <c r="M15" s="267">
        <v>1310169.0</v>
      </c>
      <c r="N15" s="267"/>
      <c r="O15" s="154">
        <f t="shared" ref="O15:O20" si="2">+IFERROR(IF(COUNT(M15:N15),ROUND(SUM(M15,N15),2),""),"")</f>
        <v>1310169</v>
      </c>
      <c r="P15" s="221">
        <f>+IFERROR(IF(COUNT(O15),ROUND(O15/('Shareholding Pattern'!$P$58)*100,2),""),"")</f>
        <v>13.1</v>
      </c>
      <c r="Q15" s="263"/>
      <c r="R15" s="263"/>
      <c r="S15" s="275" t="str">
        <f t="shared" ref="S15:S20" si="3">+IFERROR(IF(COUNT(Q15:R15),ROUND(SUM(Q15:R15),0),""),"")</f>
        <v/>
      </c>
      <c r="T15" s="265">
        <f>+IFERROR(IF(COUNT(K15,S15),ROUND(SUM(S15,K15)/SUM('Shareholding Pattern'!$L$57,'Shareholding Pattern'!$T$57)*100,2),""),"")</f>
        <v>13.1</v>
      </c>
      <c r="U15" s="263"/>
      <c r="V15" s="265" t="str">
        <f t="shared" ref="V15:V20" si="4">+IFERROR(IF(COUNT(U15),ROUND(SUM(U15)/SUM(K15)*100,2),""),0)</f>
        <v/>
      </c>
      <c r="W15" s="263">
        <v>360169.0</v>
      </c>
      <c r="X15" s="276"/>
      <c r="Y15" s="260"/>
      <c r="Z15" s="260"/>
      <c r="AA15" s="260"/>
      <c r="AB15" s="260"/>
      <c r="AC15" s="260">
        <f t="shared" ref="AC15:AC20" si="5">IF(SUM(H15:W15)&gt;0,1,0)</f>
        <v>1</v>
      </c>
    </row>
    <row r="16" ht="24.75" customHeight="1">
      <c r="E16" s="82">
        <v>2.0</v>
      </c>
      <c r="F16" s="335" t="s">
        <v>686</v>
      </c>
      <c r="G16" s="274" t="s">
        <v>687</v>
      </c>
      <c r="H16" s="263">
        <v>399488.0</v>
      </c>
      <c r="I16" s="263"/>
      <c r="J16" s="263"/>
      <c r="K16" s="275">
        <f t="shared" si="1"/>
        <v>399488</v>
      </c>
      <c r="L16" s="221">
        <f>+IFERROR(IF(COUNT(K16),ROUND(K16/'Shareholding Pattern'!$L$57*100,2),""),"")</f>
        <v>3.99</v>
      </c>
      <c r="M16" s="267">
        <v>399488.0</v>
      </c>
      <c r="N16" s="267"/>
      <c r="O16" s="154">
        <f t="shared" si="2"/>
        <v>399488</v>
      </c>
      <c r="P16" s="221">
        <f>+IFERROR(IF(COUNT(O16),ROUND(O16/('Shareholding Pattern'!$P$58)*100,2),""),"")</f>
        <v>3.99</v>
      </c>
      <c r="Q16" s="263"/>
      <c r="R16" s="263"/>
      <c r="S16" s="275" t="str">
        <f t="shared" si="3"/>
        <v/>
      </c>
      <c r="T16" s="265">
        <f>+IFERROR(IF(COUNT(K16,S16),ROUND(SUM(S16,K16)/SUM('Shareholding Pattern'!$L$57,'Shareholding Pattern'!$T$57)*100,2),""),"")</f>
        <v>3.99</v>
      </c>
      <c r="U16" s="263"/>
      <c r="V16" s="265" t="str">
        <f t="shared" si="4"/>
        <v/>
      </c>
      <c r="W16" s="263">
        <v>0.0</v>
      </c>
      <c r="X16" s="276"/>
      <c r="Y16" s="260"/>
      <c r="Z16" s="260"/>
      <c r="AA16" s="260"/>
      <c r="AB16" s="260"/>
      <c r="AC16" s="260">
        <f t="shared" si="5"/>
        <v>1</v>
      </c>
    </row>
    <row r="17" ht="24.75" customHeight="1">
      <c r="E17" s="82">
        <v>3.0</v>
      </c>
      <c r="F17" s="335" t="s">
        <v>688</v>
      </c>
      <c r="G17" s="274" t="s">
        <v>689</v>
      </c>
      <c r="H17" s="263">
        <v>397125.0</v>
      </c>
      <c r="I17" s="263"/>
      <c r="J17" s="263"/>
      <c r="K17" s="275">
        <f t="shared" si="1"/>
        <v>397125</v>
      </c>
      <c r="L17" s="221">
        <f>+IFERROR(IF(COUNT(K17),ROUND(K17/'Shareholding Pattern'!$L$57*100,2),""),"")</f>
        <v>3.97</v>
      </c>
      <c r="M17" s="267">
        <v>397125.0</v>
      </c>
      <c r="N17" s="267"/>
      <c r="O17" s="154">
        <f t="shared" si="2"/>
        <v>397125</v>
      </c>
      <c r="P17" s="221">
        <f>+IFERROR(IF(COUNT(O17),ROUND(O17/('Shareholding Pattern'!$P$58)*100,2),""),"")</f>
        <v>3.97</v>
      </c>
      <c r="Q17" s="263"/>
      <c r="R17" s="263"/>
      <c r="S17" s="275" t="str">
        <f t="shared" si="3"/>
        <v/>
      </c>
      <c r="T17" s="265">
        <f>+IFERROR(IF(COUNT(K17,S17),ROUND(SUM(S17,K17)/SUM('Shareholding Pattern'!$L$57,'Shareholding Pattern'!$T$57)*100,2),""),"")</f>
        <v>3.97</v>
      </c>
      <c r="U17" s="263"/>
      <c r="V17" s="265" t="str">
        <f t="shared" si="4"/>
        <v/>
      </c>
      <c r="W17" s="263">
        <v>0.0</v>
      </c>
      <c r="X17" s="276"/>
      <c r="Y17" s="260"/>
      <c r="Z17" s="260"/>
      <c r="AA17" s="260"/>
      <c r="AB17" s="260"/>
      <c r="AC17" s="260">
        <f t="shared" si="5"/>
        <v>1</v>
      </c>
    </row>
    <row r="18" ht="24.75" customHeight="1">
      <c r="E18" s="82">
        <v>4.0</v>
      </c>
      <c r="F18" s="335" t="s">
        <v>690</v>
      </c>
      <c r="G18" s="274" t="s">
        <v>691</v>
      </c>
      <c r="H18" s="263">
        <v>309164.0</v>
      </c>
      <c r="I18" s="263"/>
      <c r="J18" s="263"/>
      <c r="K18" s="275">
        <f t="shared" si="1"/>
        <v>309164</v>
      </c>
      <c r="L18" s="221">
        <f>+IFERROR(IF(COUNT(K18),ROUND(K18/'Shareholding Pattern'!$L$57*100,2),""),"")</f>
        <v>3.09</v>
      </c>
      <c r="M18" s="267">
        <v>309164.0</v>
      </c>
      <c r="N18" s="267"/>
      <c r="O18" s="154">
        <f t="shared" si="2"/>
        <v>309164</v>
      </c>
      <c r="P18" s="221">
        <f>+IFERROR(IF(COUNT(O18),ROUND(O18/('Shareholding Pattern'!$P$58)*100,2),""),"")</f>
        <v>3.09</v>
      </c>
      <c r="Q18" s="263"/>
      <c r="R18" s="263"/>
      <c r="S18" s="275" t="str">
        <f t="shared" si="3"/>
        <v/>
      </c>
      <c r="T18" s="265">
        <f>+IFERROR(IF(COUNT(K18,S18),ROUND(SUM(S18,K18)/SUM('Shareholding Pattern'!$L$57,'Shareholding Pattern'!$T$57)*100,2),""),"")</f>
        <v>3.09</v>
      </c>
      <c r="U18" s="263"/>
      <c r="V18" s="265" t="str">
        <f t="shared" si="4"/>
        <v/>
      </c>
      <c r="W18" s="263">
        <v>170964.0</v>
      </c>
      <c r="X18" s="276"/>
      <c r="Y18" s="260"/>
      <c r="Z18" s="260"/>
      <c r="AA18" s="260"/>
      <c r="AB18" s="260"/>
      <c r="AC18" s="260">
        <f t="shared" si="5"/>
        <v>1</v>
      </c>
    </row>
    <row r="19" ht="24.75" customHeight="1">
      <c r="E19" s="82">
        <v>5.0</v>
      </c>
      <c r="F19" s="335" t="s">
        <v>692</v>
      </c>
      <c r="G19" s="274" t="s">
        <v>693</v>
      </c>
      <c r="H19" s="263">
        <v>138200.0</v>
      </c>
      <c r="I19" s="263"/>
      <c r="J19" s="263"/>
      <c r="K19" s="275">
        <f t="shared" si="1"/>
        <v>138200</v>
      </c>
      <c r="L19" s="221">
        <f>+IFERROR(IF(COUNT(K19),ROUND(K19/'Shareholding Pattern'!$L$57*100,2),""),"")</f>
        <v>1.38</v>
      </c>
      <c r="M19" s="267">
        <v>138200.0</v>
      </c>
      <c r="N19" s="267"/>
      <c r="O19" s="154">
        <f t="shared" si="2"/>
        <v>138200</v>
      </c>
      <c r="P19" s="221">
        <f>+IFERROR(IF(COUNT(O19),ROUND(O19/('Shareholding Pattern'!$P$58)*100,2),""),"")</f>
        <v>1.38</v>
      </c>
      <c r="Q19" s="263"/>
      <c r="R19" s="263"/>
      <c r="S19" s="275" t="str">
        <f t="shared" si="3"/>
        <v/>
      </c>
      <c r="T19" s="265">
        <f>+IFERROR(IF(COUNT(K19,S19),ROUND(SUM(S19,K19)/SUM('Shareholding Pattern'!$L$57,'Shareholding Pattern'!$T$57)*100,2),""),"")</f>
        <v>1.38</v>
      </c>
      <c r="U19" s="263"/>
      <c r="V19" s="265" t="str">
        <f t="shared" si="4"/>
        <v/>
      </c>
      <c r="W19" s="263">
        <v>0.0</v>
      </c>
      <c r="X19" s="276"/>
      <c r="Y19" s="260"/>
      <c r="Z19" s="260"/>
      <c r="AA19" s="260"/>
      <c r="AB19" s="260"/>
      <c r="AC19" s="260">
        <f t="shared" si="5"/>
        <v>1</v>
      </c>
    </row>
    <row r="20" ht="24.75" customHeight="1">
      <c r="E20" s="82">
        <v>6.0</v>
      </c>
      <c r="F20" s="335" t="s">
        <v>694</v>
      </c>
      <c r="G20" s="274" t="s">
        <v>695</v>
      </c>
      <c r="H20" s="263">
        <v>121124.0</v>
      </c>
      <c r="I20" s="263"/>
      <c r="J20" s="263"/>
      <c r="K20" s="275">
        <f t="shared" si="1"/>
        <v>121124</v>
      </c>
      <c r="L20" s="221">
        <f>+IFERROR(IF(COUNT(K20),ROUND(K20/'Shareholding Pattern'!$L$57*100,2),""),"")</f>
        <v>1.21</v>
      </c>
      <c r="M20" s="267">
        <v>121124.0</v>
      </c>
      <c r="N20" s="267"/>
      <c r="O20" s="154">
        <f t="shared" si="2"/>
        <v>121124</v>
      </c>
      <c r="P20" s="221">
        <f>+IFERROR(IF(COUNT(O20),ROUND(O20/('Shareholding Pattern'!$P$58)*100,2),""),"")</f>
        <v>1.21</v>
      </c>
      <c r="Q20" s="263"/>
      <c r="R20" s="263"/>
      <c r="S20" s="275" t="str">
        <f t="shared" si="3"/>
        <v/>
      </c>
      <c r="T20" s="265">
        <f>+IFERROR(IF(COUNT(K20,S20),ROUND(SUM(S20,K20)/SUM('Shareholding Pattern'!$L$57,'Shareholding Pattern'!$T$57)*100,2),""),"")</f>
        <v>1.21</v>
      </c>
      <c r="U20" s="263"/>
      <c r="V20" s="265" t="str">
        <f t="shared" si="4"/>
        <v/>
      </c>
      <c r="W20" s="263">
        <v>121124.0</v>
      </c>
      <c r="X20" s="276"/>
      <c r="Y20" s="260"/>
      <c r="Z20" s="260"/>
      <c r="AA20" s="260"/>
      <c r="AB20" s="260"/>
      <c r="AC20" s="260">
        <f t="shared" si="5"/>
        <v>1</v>
      </c>
    </row>
    <row r="21" ht="24.75" hidden="1" customHeight="1">
      <c r="E21" s="277"/>
      <c r="F21" s="297"/>
      <c r="G21" s="297"/>
      <c r="H21" s="297"/>
      <c r="I21" s="297"/>
      <c r="J21" s="297"/>
      <c r="K21" s="297"/>
      <c r="L21" s="297"/>
      <c r="M21" s="297"/>
      <c r="N21" s="297"/>
      <c r="O21" s="297"/>
      <c r="P21" s="297"/>
      <c r="Q21" s="297"/>
      <c r="R21" s="297"/>
      <c r="S21" s="297"/>
      <c r="T21" s="297"/>
      <c r="U21" s="297"/>
      <c r="V21" s="297"/>
      <c r="W21" s="272"/>
    </row>
    <row r="22" ht="19.5" customHeight="1">
      <c r="E22" s="307"/>
      <c r="F22" s="326" t="s">
        <v>168</v>
      </c>
      <c r="G22" s="326" t="s">
        <v>168</v>
      </c>
      <c r="H22" s="151">
        <f t="shared" ref="H22:K22" si="6">+IFERROR(IF(COUNT(H14:H21),ROUND(SUM(H14:H21),0),""),"")</f>
        <v>2675270</v>
      </c>
      <c r="I22" s="151" t="str">
        <f t="shared" si="6"/>
        <v/>
      </c>
      <c r="J22" s="151" t="str">
        <f t="shared" si="6"/>
        <v/>
      </c>
      <c r="K22" s="151">
        <f t="shared" si="6"/>
        <v>2675270</v>
      </c>
      <c r="L22" s="265">
        <f>+IFERROR(IF(COUNT(K22),ROUND(K22/'Shareholding Pattern'!$L$57*100,2),""),"")</f>
        <v>26.75</v>
      </c>
      <c r="M22" s="85">
        <f t="shared" ref="M22:O22" si="7">+IFERROR(IF(COUNT(M14:M21),ROUND(SUM(M14:M21),0),""),"")</f>
        <v>2675270</v>
      </c>
      <c r="N22" s="85" t="str">
        <f t="shared" si="7"/>
        <v/>
      </c>
      <c r="O22" s="85">
        <f t="shared" si="7"/>
        <v>2675270</v>
      </c>
      <c r="P22" s="265">
        <f>+IFERROR(IF(COUNT(O22),ROUND(O22/('Shareholding Pattern'!$P$58)*100,2),""),"")</f>
        <v>26.75</v>
      </c>
      <c r="Q22" s="151" t="str">
        <f t="shared" ref="Q22:S22" si="8">+IFERROR(IF(COUNT(Q14:Q21),ROUND(SUM(Q14:Q21),0),""),"")</f>
        <v/>
      </c>
      <c r="R22" s="151" t="str">
        <f t="shared" si="8"/>
        <v/>
      </c>
      <c r="S22" s="151" t="str">
        <f t="shared" si="8"/>
        <v/>
      </c>
      <c r="T22" s="265">
        <f>+IFERROR(IF(COUNT(K22,S22),ROUND(SUM(S22,K22)/SUM('Shareholding Pattern'!$L$57,'Shareholding Pattern'!$T$57)*100,2),""),"")</f>
        <v>26.75</v>
      </c>
      <c r="U22" s="151" t="str">
        <f>+IFERROR(IF(COUNT(U14:U21),ROUND(SUM(U14:U21),0),""),"")</f>
        <v/>
      </c>
      <c r="V22" s="265" t="str">
        <f>+IFERROR(IF(COUNT(U22),ROUND(SUM(U22)/SUM(K22)*100,2),""),0)</f>
        <v/>
      </c>
      <c r="W22" s="151">
        <f>+IFERROR(IF(COUNT(W14:W21),ROUND(SUM(W14:W21),0),""),"")</f>
        <v>652257</v>
      </c>
    </row>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H15:J20 M15:N20 Q15:R20">
      <formula1>0.0</formula1>
    </dataValidation>
    <dataValidation type="custom" allowBlank="1" showInputMessage="1" showErrorMessage="1" prompt="[A-Z][A-Z][A-Z][A-Z][A-Z][0-9][0-9][0-9][0-9][A-Z]&#10;&#10;In absence of PAN write : ZZZZZ9999Z" sqref="G13 G15:G20">
      <formula1>EQ(LEN(G13),(10))</formula1>
    </dataValidation>
    <dataValidation type="decimal" operator="lessThanOrEqual" allowBlank="1" showErrorMessage="1" sqref="U13 U15:U20">
      <formula1>H13</formula1>
    </dataValidation>
    <dataValidation type="decimal" operator="lessThanOrEqual" allowBlank="1" showErrorMessage="1" sqref="W13 W15:W20">
      <formula1>K13</formula1>
    </dataValidation>
  </dataValidations>
  <hyperlinks>
    <hyperlink display="Total" location="'Shareholding Pattern'!F44" ref="F22"/>
    <hyperlink display="Total" location="'Shareholding Pattern'!F44" ref="G22"/>
  </hyperlinks>
  <printOptions/>
  <pageMargins bottom="0.75" footer="0.0" header="0.0" left="0.7" right="0.7" top="0.75"/>
  <pageSetup orientation="landscape"/>
  <drawing r:id="rId1"/>
</worksheet>
</file>

<file path=xl/worksheets/sheet2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6.57"/>
    <col customWidth="1" min="13" max="13" width="15.43"/>
    <col customWidth="1" hidden="1" min="14" max="14" width="16.0"/>
    <col customWidth="1" min="15" max="15" width="16.43"/>
    <col customWidth="1" min="16" max="16" width="10.29"/>
    <col customWidth="1" hidden="1" min="17" max="19" width="14.57"/>
    <col customWidth="1" min="20" max="20" width="19.14"/>
    <col customWidth="1" hidden="1" min="21" max="21" width="15.43"/>
    <col customWidth="1" hidden="1" min="22" max="22" width="9.29"/>
    <col customWidth="1" min="23" max="23" width="15.43"/>
    <col customWidth="1" min="24" max="24" width="21.43"/>
    <col customWidth="1" min="25" max="25" width="4.29"/>
    <col customWidth="1" min="26" max="26" width="3.29"/>
    <col customWidth="1" hidden="1" min="27" max="30" width="4.86"/>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row r="8" ht="15.0" customHeight="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row>
    <row r="10" ht="31.5" customHeight="1">
      <c r="E10" s="76"/>
      <c r="F10" s="76"/>
      <c r="G10" s="76"/>
      <c r="H10" s="76"/>
      <c r="I10" s="76"/>
      <c r="J10" s="76"/>
      <c r="K10" s="76"/>
      <c r="L10" s="76"/>
      <c r="M10" s="255" t="s">
        <v>446</v>
      </c>
      <c r="N10" s="3"/>
      <c r="O10" s="4"/>
      <c r="P10" s="72" t="s">
        <v>447</v>
      </c>
      <c r="Q10" s="76"/>
      <c r="R10" s="76"/>
      <c r="S10" s="76"/>
      <c r="T10" s="76"/>
      <c r="U10" s="77"/>
      <c r="V10" s="78"/>
      <c r="W10" s="76"/>
      <c r="X10" s="76"/>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row>
    <row r="12" ht="19.5" customHeight="1">
      <c r="A12" s="334"/>
      <c r="B12" s="334"/>
      <c r="C12" s="334"/>
      <c r="D12" s="334"/>
      <c r="E12" s="256" t="s">
        <v>696</v>
      </c>
      <c r="F12" s="308" t="s">
        <v>574</v>
      </c>
      <c r="G12" s="258"/>
      <c r="H12" s="258"/>
      <c r="I12" s="258"/>
      <c r="J12" s="258"/>
      <c r="K12" s="258"/>
      <c r="L12" s="258"/>
      <c r="M12" s="258"/>
      <c r="N12" s="258"/>
      <c r="O12" s="258"/>
      <c r="P12" s="258"/>
      <c r="Q12" s="258"/>
      <c r="R12" s="258"/>
      <c r="S12" s="258"/>
      <c r="T12" s="258"/>
      <c r="U12" s="258"/>
      <c r="V12" s="258"/>
      <c r="W12" s="258"/>
      <c r="X12" s="259"/>
      <c r="Y12" s="334"/>
      <c r="Z12" s="334"/>
      <c r="AA12" s="334"/>
      <c r="AB12" s="334"/>
      <c r="AC12" s="334"/>
      <c r="AD12" s="334"/>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row>
    <row r="14" ht="24.75" customHeight="1">
      <c r="E14" s="270"/>
      <c r="F14" s="271"/>
      <c r="G14" s="329" t="s">
        <v>683</v>
      </c>
      <c r="H14" s="271"/>
      <c r="I14" s="271"/>
      <c r="J14" s="271"/>
      <c r="K14" s="271"/>
      <c r="L14" s="271"/>
      <c r="M14" s="271"/>
      <c r="N14" s="271"/>
      <c r="O14" s="271"/>
      <c r="P14" s="271"/>
      <c r="Q14" s="271"/>
      <c r="R14" s="271"/>
      <c r="S14" s="271"/>
      <c r="T14" s="271"/>
      <c r="U14" s="271"/>
      <c r="V14" s="271"/>
      <c r="W14" s="271"/>
      <c r="X14" s="272"/>
    </row>
    <row r="15" ht="24.75" hidden="1" customHeight="1">
      <c r="E15" s="277"/>
      <c r="F15" s="297"/>
      <c r="G15" s="297"/>
      <c r="H15" s="297"/>
      <c r="I15" s="297"/>
      <c r="J15" s="297"/>
      <c r="K15" s="297"/>
      <c r="L15" s="297"/>
      <c r="M15" s="297"/>
      <c r="N15" s="297"/>
      <c r="O15" s="297"/>
      <c r="P15" s="297"/>
      <c r="Q15" s="297"/>
      <c r="R15" s="297"/>
      <c r="S15" s="297"/>
      <c r="T15" s="297"/>
      <c r="U15" s="297"/>
      <c r="V15" s="297"/>
      <c r="W15" s="272"/>
    </row>
    <row r="16" ht="19.5" customHeight="1">
      <c r="E16" s="307"/>
      <c r="F16" s="326" t="s">
        <v>168</v>
      </c>
      <c r="G16" s="326" t="s">
        <v>168</v>
      </c>
      <c r="H16" s="151" t="str">
        <f t="shared" ref="H16:K16" si="1">+IFERROR(IF(COUNT(H13:H15),ROUND(SUM(H13:H15),0),""),"")</f>
        <v/>
      </c>
      <c r="I16" s="151" t="str">
        <f t="shared" si="1"/>
        <v/>
      </c>
      <c r="J16" s="151" t="str">
        <f t="shared" si="1"/>
        <v/>
      </c>
      <c r="K16" s="151" t="str">
        <f t="shared" si="1"/>
        <v/>
      </c>
      <c r="L16" s="265" t="str">
        <f>+IFERROR(IF(COUNT(K16),ROUND(K16/'Shareholding Pattern'!$L$57*100,2),""),"")</f>
        <v/>
      </c>
      <c r="M16" s="85" t="str">
        <f t="shared" ref="M16:O16" si="2">+IFERROR(IF(COUNT(M13:M15),ROUND(SUM(M13:M15),0),""),"")</f>
        <v/>
      </c>
      <c r="N16" s="85" t="str">
        <f t="shared" si="2"/>
        <v/>
      </c>
      <c r="O16" s="85" t="str">
        <f t="shared" si="2"/>
        <v/>
      </c>
      <c r="P16" s="265" t="str">
        <f>+IFERROR(IF(COUNT(O16),ROUND(O16/('Shareholding Pattern'!$P$58)*100,2),""),"")</f>
        <v/>
      </c>
      <c r="Q16" s="151" t="str">
        <f t="shared" ref="Q16:S16" si="3">+IFERROR(IF(COUNT(Q13:Q15),ROUND(SUM(Q13:Q15),0),""),"")</f>
        <v/>
      </c>
      <c r="R16" s="151" t="str">
        <f t="shared" si="3"/>
        <v/>
      </c>
      <c r="S16" s="151" t="str">
        <f t="shared" si="3"/>
        <v/>
      </c>
      <c r="T16" s="265" t="str">
        <f>+IFERROR(IF(COUNT(K16,S16),ROUND(SUM(S16,K16)/SUM('Shareholding Pattern'!$L$57,'Shareholding Pattern'!$T$57)*100,2),""),"")</f>
        <v/>
      </c>
      <c r="U16" s="151" t="str">
        <f>+IFERROR(IF(COUNT(U13:U15),ROUND(SUM(U13:U15),0),""),"")</f>
        <v/>
      </c>
      <c r="V16" s="265" t="str">
        <f>+IFERROR(IF(COUNT(U16),ROUND(SUM(U16)/SUM(K16)*100,2),""),0)</f>
        <v/>
      </c>
      <c r="W16" s="151" t="str">
        <f>+IFERROR(IF(COUNT(W13:W15),ROUND(SUM(W13:W15),0),""),"")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45" ref="F16"/>
    <hyperlink display="Total" location="'Shareholding Pattern'!F45" ref="G16"/>
  </hyperlinks>
  <printOptions/>
  <pageMargins bottom="0.75" footer="0.0" header="0.0" left="0.7" right="0.7" top="0.75"/>
  <pageSetup orientation="landscape"/>
  <drawing r:id="rId1"/>
</worksheet>
</file>

<file path=xl/worksheets/sheet3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4.71"/>
    <col customWidth="1" hidden="1" min="14" max="14" width="14.71"/>
    <col customWidth="1" min="15" max="15" width="17.86"/>
    <col customWidth="1" min="16" max="16" width="10.29"/>
    <col customWidth="1" hidden="1" min="17" max="19" width="14.57"/>
    <col customWidth="1" min="20" max="20" width="19.14"/>
    <col customWidth="1" hidden="1" min="21" max="21" width="14.71"/>
    <col customWidth="1" hidden="1" min="22" max="22" width="8.43"/>
    <col customWidth="1" min="23" max="23" width="15.43"/>
    <col customWidth="1" min="24" max="24" width="19.14"/>
    <col customWidth="1" min="25" max="25" width="3.86"/>
    <col customWidth="1" min="26" max="26" width="2.57"/>
    <col customWidth="1" hidden="1" min="27" max="30" width="4.29"/>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row r="8" ht="15.0" customHeight="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row>
    <row r="10" ht="31.5" customHeight="1">
      <c r="E10" s="76"/>
      <c r="F10" s="76"/>
      <c r="G10" s="76"/>
      <c r="H10" s="76"/>
      <c r="I10" s="76"/>
      <c r="J10" s="76"/>
      <c r="K10" s="76"/>
      <c r="L10" s="76"/>
      <c r="M10" s="255" t="s">
        <v>446</v>
      </c>
      <c r="N10" s="3"/>
      <c r="O10" s="4"/>
      <c r="P10" s="72" t="s">
        <v>447</v>
      </c>
      <c r="Q10" s="76"/>
      <c r="R10" s="76"/>
      <c r="S10" s="76"/>
      <c r="T10" s="76"/>
      <c r="U10" s="77"/>
      <c r="V10" s="78"/>
      <c r="W10" s="76"/>
      <c r="X10" s="76"/>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row>
    <row r="12" ht="18.75" customHeight="1">
      <c r="E12" s="256" t="s">
        <v>697</v>
      </c>
      <c r="F12" s="308" t="s">
        <v>575</v>
      </c>
      <c r="G12" s="258"/>
      <c r="H12" s="258"/>
      <c r="I12" s="258"/>
      <c r="J12" s="258"/>
      <c r="K12" s="258"/>
      <c r="L12" s="258"/>
      <c r="M12" s="258"/>
      <c r="N12" s="258"/>
      <c r="O12" s="258"/>
      <c r="P12" s="258"/>
      <c r="Q12" s="258"/>
      <c r="R12" s="258"/>
      <c r="S12" s="258"/>
      <c r="T12" s="258"/>
      <c r="U12" s="258"/>
      <c r="V12" s="258"/>
      <c r="W12" s="258"/>
      <c r="X12" s="259"/>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row>
    <row r="14" ht="24.75" customHeight="1">
      <c r="E14" s="270"/>
      <c r="F14" s="271"/>
      <c r="G14" s="336" t="s">
        <v>659</v>
      </c>
      <c r="H14" s="271"/>
      <c r="I14" s="271"/>
      <c r="J14" s="271"/>
      <c r="K14" s="271"/>
      <c r="L14" s="271"/>
      <c r="M14" s="271"/>
      <c r="N14" s="271"/>
      <c r="O14" s="271"/>
      <c r="P14" s="271"/>
      <c r="Q14" s="271"/>
      <c r="R14" s="271"/>
      <c r="S14" s="271"/>
      <c r="T14" s="271"/>
      <c r="U14" s="271"/>
      <c r="V14" s="271"/>
      <c r="W14" s="271"/>
      <c r="X14" s="272"/>
    </row>
    <row r="15" ht="24.75" hidden="1" customHeight="1">
      <c r="E15" s="277"/>
      <c r="F15" s="297"/>
      <c r="G15" s="297"/>
      <c r="H15" s="297"/>
      <c r="I15" s="297"/>
      <c r="J15" s="297"/>
      <c r="K15" s="297"/>
      <c r="L15" s="297"/>
      <c r="M15" s="297"/>
      <c r="N15" s="297"/>
      <c r="O15" s="297"/>
      <c r="P15" s="297"/>
      <c r="Q15" s="297"/>
      <c r="R15" s="297"/>
      <c r="S15" s="297"/>
      <c r="T15" s="297"/>
      <c r="U15" s="297"/>
      <c r="V15" s="297"/>
      <c r="W15" s="272"/>
    </row>
    <row r="16" ht="19.5" customHeight="1">
      <c r="E16" s="307"/>
      <c r="F16" s="326" t="s">
        <v>168</v>
      </c>
      <c r="G16" s="326" t="s">
        <v>168</v>
      </c>
      <c r="H16" s="151" t="str">
        <f t="shared" ref="H16:K16" si="1">+IFERROR(IF(COUNT(H13:H15),ROUND(SUM(H13:H15),0),""),"")</f>
        <v/>
      </c>
      <c r="I16" s="151" t="str">
        <f t="shared" si="1"/>
        <v/>
      </c>
      <c r="J16" s="151" t="str">
        <f t="shared" si="1"/>
        <v/>
      </c>
      <c r="K16" s="151" t="str">
        <f t="shared" si="1"/>
        <v/>
      </c>
      <c r="L16" s="265" t="str">
        <f>+IFERROR(IF(COUNT(K16),ROUND(K16/'Shareholding Pattern'!$L$57*100,2),""),"")</f>
        <v/>
      </c>
      <c r="M16" s="85" t="str">
        <f t="shared" ref="M16:O16" si="2">+IFERROR(IF(COUNT(M13:M15),ROUND(SUM(M13:M15),0),""),"")</f>
        <v/>
      </c>
      <c r="N16" s="85" t="str">
        <f t="shared" si="2"/>
        <v/>
      </c>
      <c r="O16" s="85" t="str">
        <f t="shared" si="2"/>
        <v/>
      </c>
      <c r="P16" s="265" t="str">
        <f>+IFERROR(IF(COUNT(O16),ROUND(O16/('Shareholding Pattern'!$P$58)*100,2),""),"")</f>
        <v/>
      </c>
      <c r="Q16" s="151" t="str">
        <f t="shared" ref="Q16:S16" si="3">+IFERROR(IF(COUNT(Q13:Q15),ROUND(SUM(Q13:Q15),0),""),"")</f>
        <v/>
      </c>
      <c r="R16" s="151" t="str">
        <f t="shared" si="3"/>
        <v/>
      </c>
      <c r="S16" s="151" t="str">
        <f t="shared" si="3"/>
        <v/>
      </c>
      <c r="T16" s="265" t="str">
        <f>+IFERROR(IF(COUNT(K16,S16),ROUND(SUM(S16,K16)/SUM('Shareholding Pattern'!$L$57,'Shareholding Pattern'!$T$57)*100,2),""),"")</f>
        <v/>
      </c>
      <c r="U16" s="151" t="str">
        <f>+IFERROR(IF(COUNT(U13:U15),ROUND(SUM(U13:U15),0),""),"")</f>
        <v/>
      </c>
      <c r="V16" s="265" t="str">
        <f>+IFERROR(IF(COUNT(U16),ROUND(SUM(U16)/SUM(K16)*100,2),""),0)</f>
        <v/>
      </c>
      <c r="W16" s="151" t="str">
        <f>+IFERROR(IF(COUNT(W13:W15),ROUND(SUM(W13:W15),0),""),"")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46" ref="F16"/>
    <hyperlink display="Total" location="'Shareholding Pattern'!F46" ref="G16"/>
  </hyperlinks>
  <printOptions/>
  <pageMargins bottom="0.75" footer="0.0" header="0.0" left="0.7" right="0.7" top="0.75"/>
  <pageSetup orientation="landscape"/>
  <drawing r:id="rId1"/>
</worksheet>
</file>

<file path=xl/worksheets/sheet3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4.71"/>
    <col customWidth="1" hidden="1" min="14" max="14" width="14.71"/>
    <col customWidth="1" min="15" max="15" width="17.29"/>
    <col customWidth="1" min="16" max="16" width="10.0"/>
    <col customWidth="1" hidden="1" min="17" max="19" width="14.57"/>
    <col customWidth="1" min="20" max="20" width="19.14"/>
    <col customWidth="1" hidden="1" min="21" max="21" width="15.43"/>
    <col customWidth="1" hidden="1" min="22" max="22" width="8.14"/>
    <col customWidth="1" min="23" max="23" width="15.43"/>
    <col customWidth="1" min="24" max="24" width="20.43"/>
    <col customWidth="1" min="25" max="25" width="2.0"/>
    <col customWidth="1" min="26" max="26" width="2.14"/>
    <col customWidth="1" hidden="1" min="27" max="30" width="3.71"/>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row r="8" ht="15.0" customHeight="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row>
    <row r="10" ht="31.5" customHeight="1">
      <c r="E10" s="76"/>
      <c r="F10" s="76"/>
      <c r="G10" s="76"/>
      <c r="H10" s="76"/>
      <c r="I10" s="76"/>
      <c r="J10" s="76"/>
      <c r="K10" s="76"/>
      <c r="L10" s="76"/>
      <c r="M10" s="255" t="s">
        <v>446</v>
      </c>
      <c r="N10" s="3"/>
      <c r="O10" s="4"/>
      <c r="P10" s="72" t="s">
        <v>447</v>
      </c>
      <c r="Q10" s="76"/>
      <c r="R10" s="76"/>
      <c r="S10" s="76"/>
      <c r="T10" s="76"/>
      <c r="U10" s="77"/>
      <c r="V10" s="78"/>
      <c r="W10" s="76"/>
      <c r="X10" s="76"/>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row>
    <row r="12">
      <c r="E12" s="256" t="s">
        <v>698</v>
      </c>
      <c r="F12" s="333" t="s">
        <v>576</v>
      </c>
      <c r="G12" s="258"/>
      <c r="H12" s="258"/>
      <c r="I12" s="258"/>
      <c r="J12" s="258"/>
      <c r="K12" s="258"/>
      <c r="L12" s="258"/>
      <c r="M12" s="258"/>
      <c r="N12" s="258"/>
      <c r="O12" s="258"/>
      <c r="P12" s="258"/>
      <c r="Q12" s="258"/>
      <c r="R12" s="258"/>
      <c r="S12" s="258"/>
      <c r="T12" s="258"/>
      <c r="U12" s="258"/>
      <c r="V12" s="258"/>
      <c r="W12" s="258"/>
      <c r="X12" s="259"/>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row>
    <row r="14" ht="24.75" customHeight="1">
      <c r="E14" s="270"/>
      <c r="F14" s="271"/>
      <c r="G14" s="329" t="s">
        <v>659</v>
      </c>
      <c r="H14" s="271"/>
      <c r="I14" s="271"/>
      <c r="J14" s="271"/>
      <c r="K14" s="271"/>
      <c r="L14" s="271"/>
      <c r="M14" s="271"/>
      <c r="N14" s="271"/>
      <c r="O14" s="271"/>
      <c r="P14" s="271"/>
      <c r="Q14" s="271"/>
      <c r="R14" s="271"/>
      <c r="S14" s="271"/>
      <c r="T14" s="271"/>
      <c r="U14" s="271"/>
      <c r="V14" s="271"/>
      <c r="W14" s="271"/>
      <c r="X14" s="272"/>
    </row>
    <row r="15" ht="24.75" hidden="1" customHeight="1">
      <c r="E15" s="277"/>
      <c r="F15" s="297"/>
      <c r="G15" s="297"/>
      <c r="H15" s="297"/>
      <c r="I15" s="297"/>
      <c r="J15" s="297"/>
      <c r="K15" s="297"/>
      <c r="L15" s="297"/>
      <c r="M15" s="297"/>
      <c r="N15" s="297"/>
      <c r="O15" s="297"/>
      <c r="P15" s="297"/>
      <c r="Q15" s="297"/>
      <c r="R15" s="297"/>
      <c r="S15" s="297"/>
      <c r="T15" s="297"/>
      <c r="U15" s="297"/>
      <c r="V15" s="297"/>
      <c r="W15" s="272"/>
    </row>
    <row r="16" ht="19.5" customHeight="1">
      <c r="E16" s="307"/>
      <c r="F16" s="326" t="s">
        <v>168</v>
      </c>
      <c r="G16" s="326" t="s">
        <v>168</v>
      </c>
      <c r="H16" s="151" t="str">
        <f t="shared" ref="H16:K16" si="1">+IFERROR(IF(COUNT(H13:H15),ROUND(SUM(H13:H15),0),""),"")</f>
        <v/>
      </c>
      <c r="I16" s="151" t="str">
        <f t="shared" si="1"/>
        <v/>
      </c>
      <c r="J16" s="151" t="str">
        <f t="shared" si="1"/>
        <v/>
      </c>
      <c r="K16" s="151" t="str">
        <f t="shared" si="1"/>
        <v/>
      </c>
      <c r="L16" s="265" t="str">
        <f>+IFERROR(IF(COUNT(K16),ROUND(K16/'Shareholding Pattern'!$L$57*100,2),""),"")</f>
        <v/>
      </c>
      <c r="M16" s="85" t="str">
        <f t="shared" ref="M16:O16" si="2">+IFERROR(IF(COUNT(M13:M15),ROUND(SUM(M13:M15),0),""),"")</f>
        <v/>
      </c>
      <c r="N16" s="85" t="str">
        <f t="shared" si="2"/>
        <v/>
      </c>
      <c r="O16" s="85" t="str">
        <f t="shared" si="2"/>
        <v/>
      </c>
      <c r="P16" s="265" t="str">
        <f>+IFERROR(IF(COUNT(O16),ROUND(O16/('Shareholding Pattern'!$P$58)*100,2),""),"")</f>
        <v/>
      </c>
      <c r="Q16" s="151" t="str">
        <f t="shared" ref="Q16:S16" si="3">+IFERROR(IF(COUNT(Q13:Q15),ROUND(SUM(Q13:Q15),0),""),"")</f>
        <v/>
      </c>
      <c r="R16" s="151" t="str">
        <f t="shared" si="3"/>
        <v/>
      </c>
      <c r="S16" s="151" t="str">
        <f t="shared" si="3"/>
        <v/>
      </c>
      <c r="T16" s="265" t="str">
        <f>+IFERROR(IF(COUNT(K16,S16),ROUND(SUM(S16,K16)/SUM('Shareholding Pattern'!$L$57,'Shareholding Pattern'!$T$57)*100,2),""),"")</f>
        <v/>
      </c>
      <c r="U16" s="151" t="str">
        <f>+IFERROR(IF(COUNT(U13:U15),ROUND(SUM(U13:U15),0),""),"")</f>
        <v/>
      </c>
      <c r="V16" s="265" t="str">
        <f>+IFERROR(IF(COUNT(U16),ROUND(SUM(U16)/SUM(K16)*100,2),""),0)</f>
        <v/>
      </c>
      <c r="W16" s="151" t="str">
        <f>+IFERROR(IF(COUNT(W13:W15),ROUND(SUM(W13:W15),0),""),"")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47" ref="F16"/>
    <hyperlink display="Total" location="'Shareholding Pattern'!F47" ref="G16"/>
  </hyperlinks>
  <printOptions/>
  <pageMargins bottom="0.75" footer="0.0" header="0.0" left="0.7" right="0.7" top="0.75"/>
  <pageSetup orientation="landscape"/>
  <drawing r:id="rId1"/>
</worksheet>
</file>

<file path=xl/worksheets/sheet3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pane xSplit="3.0" ySplit="14.0" topLeftCell="D15" activePane="bottomRight" state="frozen"/>
      <selection activeCell="D1" sqref="D1" pane="topRight"/>
      <selection activeCell="A15" sqref="A15" pane="bottomLeft"/>
      <selection activeCell="D15" sqref="D15" pane="bottomRight"/>
    </sheetView>
  </sheetViews>
  <sheetFormatPr customHeight="1" defaultColWidth="14.43" defaultRowHeight="15.0"/>
  <cols>
    <col customWidth="1" min="1" max="1" width="2.29"/>
    <col customWidth="1" hidden="1" min="2" max="2" width="2.14"/>
    <col customWidth="1" hidden="1" min="3" max="3" width="2.0"/>
    <col customWidth="1" min="4" max="4" width="7.14"/>
    <col customWidth="1" min="5" max="5" width="42.86"/>
    <col customWidth="1" min="6" max="6" width="46.57"/>
    <col customWidth="1" min="7" max="7" width="40.0"/>
    <col customWidth="1" min="8" max="9" width="13.71"/>
    <col customWidth="1" min="10" max="10" width="14.57"/>
    <col customWidth="1" hidden="1" min="11" max="12" width="14.57"/>
    <col customWidth="1" min="13" max="13" width="15.57"/>
    <col customWidth="1" min="14" max="14" width="15.29"/>
    <col customWidth="1" min="15" max="15" width="15.43"/>
    <col customWidth="1" hidden="1" min="16" max="16" width="16.0"/>
    <col customWidth="1" min="17" max="17" width="16.43"/>
    <col customWidth="1" min="18" max="18" width="12.57"/>
    <col customWidth="1" hidden="1" min="19" max="21" width="14.57"/>
    <col customWidth="1" min="22" max="22" width="19.14"/>
    <col customWidth="1" hidden="1" min="23" max="23" width="15.43"/>
    <col customWidth="1" hidden="1" min="24" max="24" width="8.57"/>
    <col customWidth="1" min="25" max="25" width="15.43"/>
    <col customWidth="1" min="26" max="26" width="20.86"/>
    <col customWidth="1" min="27" max="27" width="2.71"/>
    <col customWidth="1" hidden="1" min="28" max="54" width="2.57"/>
  </cols>
  <sheetData>
    <row r="1" hidden="1">
      <c r="I1" s="69">
        <v>6.0</v>
      </c>
      <c r="J1" s="69">
        <v>0.0</v>
      </c>
      <c r="AE1" s="69" t="s">
        <v>631</v>
      </c>
      <c r="AF1" s="69" t="s">
        <v>634</v>
      </c>
      <c r="AG1" s="69" t="s">
        <v>656</v>
      </c>
      <c r="AH1" s="69" t="s">
        <v>633</v>
      </c>
      <c r="AI1" s="69" t="s">
        <v>649</v>
      </c>
      <c r="AJ1" s="69" t="s">
        <v>699</v>
      </c>
      <c r="AK1" s="69" t="s">
        <v>700</v>
      </c>
      <c r="AL1" s="69" t="s">
        <v>627</v>
      </c>
      <c r="AM1" s="69" t="s">
        <v>701</v>
      </c>
      <c r="AN1" s="69" t="s">
        <v>702</v>
      </c>
      <c r="AO1" s="69" t="s">
        <v>703</v>
      </c>
      <c r="AP1" s="69" t="s">
        <v>704</v>
      </c>
      <c r="AQ1" s="69" t="s">
        <v>625</v>
      </c>
      <c r="AR1" s="69" t="s">
        <v>705</v>
      </c>
      <c r="AS1" s="69" t="s">
        <v>706</v>
      </c>
      <c r="AT1" s="69" t="s">
        <v>655</v>
      </c>
      <c r="AU1" s="69" t="s">
        <v>707</v>
      </c>
      <c r="AV1" s="69" t="s">
        <v>708</v>
      </c>
      <c r="AW1" s="69" t="s">
        <v>709</v>
      </c>
      <c r="AX1" s="69" t="s">
        <v>651</v>
      </c>
      <c r="AY1" s="69" t="s">
        <v>632</v>
      </c>
      <c r="AZ1" s="69" t="s">
        <v>626</v>
      </c>
      <c r="BA1" s="69" t="s">
        <v>624</v>
      </c>
      <c r="BB1" s="69" t="s">
        <v>710</v>
      </c>
    </row>
    <row r="2" hidden="1">
      <c r="E2" s="69" t="s">
        <v>379</v>
      </c>
      <c r="F2" s="69" t="s">
        <v>373</v>
      </c>
      <c r="G2" s="69" t="s">
        <v>353</v>
      </c>
      <c r="H2" s="69" t="s">
        <v>355</v>
      </c>
      <c r="I2" s="69" t="s">
        <v>128</v>
      </c>
      <c r="J2" s="69" t="s">
        <v>129</v>
      </c>
      <c r="K2" s="69" t="s">
        <v>130</v>
      </c>
      <c r="L2" s="69" t="s">
        <v>131</v>
      </c>
      <c r="M2" s="69" t="s">
        <v>132</v>
      </c>
      <c r="N2" s="69" t="s">
        <v>133</v>
      </c>
      <c r="O2" s="69" t="s">
        <v>134</v>
      </c>
      <c r="P2" s="69" t="s">
        <v>135</v>
      </c>
      <c r="Q2" s="69" t="s">
        <v>136</v>
      </c>
      <c r="R2" s="69" t="s">
        <v>137</v>
      </c>
      <c r="S2" s="69" t="s">
        <v>138</v>
      </c>
      <c r="T2" s="69" t="s">
        <v>139</v>
      </c>
      <c r="U2" s="69" t="s">
        <v>333</v>
      </c>
      <c r="V2" s="69" t="s">
        <v>140</v>
      </c>
      <c r="W2" s="69" t="s">
        <v>141</v>
      </c>
      <c r="X2" s="69" t="s">
        <v>142</v>
      </c>
      <c r="Y2" s="69" t="s">
        <v>145</v>
      </c>
      <c r="Z2" s="69" t="s">
        <v>360</v>
      </c>
    </row>
    <row r="3" hidden="1">
      <c r="I3" s="69">
        <f t="shared" ref="I3:M3" si="1">+IFERROR(IF(COUNT(I13:I21),ROUND(SUMIF($F$13:I21,"Category",I13:I21),0),""),"")</f>
        <v>172</v>
      </c>
      <c r="J3" s="69">
        <f t="shared" si="1"/>
        <v>268977</v>
      </c>
      <c r="K3" s="69" t="str">
        <f t="shared" si="1"/>
        <v/>
      </c>
      <c r="L3" s="69" t="str">
        <f t="shared" si="1"/>
        <v/>
      </c>
      <c r="M3" s="69">
        <f t="shared" si="1"/>
        <v>268977</v>
      </c>
      <c r="N3" s="69">
        <f>+IFERROR(IF(COUNT(N13:N21),ROUND(SUMIF($F$13:N21,"Category",N13:N21),2),""),"")</f>
        <v>2.68</v>
      </c>
      <c r="O3" s="69">
        <f t="shared" ref="O3:Q3" si="2">+IFERROR(IF(COUNT(O13:O21),ROUND(SUMIF($F$13:O21,"Category",O13:O21),0),""),"")</f>
        <v>268977</v>
      </c>
      <c r="P3" s="69" t="str">
        <f t="shared" si="2"/>
        <v/>
      </c>
      <c r="Q3" s="69">
        <f t="shared" si="2"/>
        <v>268977</v>
      </c>
      <c r="R3" s="69">
        <f>+IFERROR(IF(COUNT(R13:R21),ROUND(SUMIF($F$13:R21,"Category",R13:R21),2),""),"")</f>
        <v>2.68</v>
      </c>
      <c r="S3" s="69" t="str">
        <f t="shared" ref="S3:U3" si="3">+IFERROR(IF(COUNT(S13:S21),ROUND(SUMIF($F$13:S21,"Category",S13:S21),0),""),"")</f>
        <v/>
      </c>
      <c r="T3" s="69" t="str">
        <f t="shared" si="3"/>
        <v/>
      </c>
      <c r="U3" s="69" t="str">
        <f t="shared" si="3"/>
        <v/>
      </c>
      <c r="V3" s="69">
        <f>+IFERROR(IF(COUNT(V13:V21),ROUND(SUMIF($F$13:V21,"Category",V13:V21),2),""),"")</f>
        <v>2.68</v>
      </c>
      <c r="W3" s="69" t="str">
        <f>+IFERROR(IF(COUNT(W13:W21),ROUND(SUMIF($F$13:W21,"Category",W13:W21),0),""),"")</f>
        <v/>
      </c>
      <c r="X3" s="69" t="str">
        <f>+IFERROR(IF(COUNT(X13:X21),ROUND(SUMIF($F$13:X21,"Category",X13:X21),2),""),"")</f>
        <v/>
      </c>
      <c r="Y3" s="69">
        <f>+IFERROR(IF(COUNT(Y13:Y21),ROUND(SUMIF($F$13:Y21,"Category",Y13:Y21),0),""),"")</f>
        <v>236327</v>
      </c>
    </row>
    <row r="4" hidden="1"/>
    <row r="5" hidden="1"/>
    <row r="6" hidden="1"/>
    <row r="9" ht="29.25" customHeight="1">
      <c r="D9" s="72" t="s">
        <v>591</v>
      </c>
      <c r="E9" s="72" t="s">
        <v>638</v>
      </c>
      <c r="F9" s="72" t="s">
        <v>675</v>
      </c>
      <c r="G9" s="72" t="s">
        <v>592</v>
      </c>
      <c r="H9" s="72" t="s">
        <v>593</v>
      </c>
      <c r="I9" s="72" t="s">
        <v>639</v>
      </c>
      <c r="J9" s="72" t="s">
        <v>151</v>
      </c>
      <c r="K9" s="72" t="s">
        <v>152</v>
      </c>
      <c r="L9" s="72" t="s">
        <v>153</v>
      </c>
      <c r="M9" s="72" t="s">
        <v>154</v>
      </c>
      <c r="N9" s="72" t="s">
        <v>155</v>
      </c>
      <c r="O9" s="255" t="s">
        <v>445</v>
      </c>
      <c r="P9" s="3"/>
      <c r="Q9" s="3"/>
      <c r="R9" s="4"/>
      <c r="S9" s="72" t="s">
        <v>157</v>
      </c>
      <c r="T9" s="72" t="s">
        <v>158</v>
      </c>
      <c r="U9" s="72" t="s">
        <v>159</v>
      </c>
      <c r="V9" s="72" t="s">
        <v>622</v>
      </c>
      <c r="W9" s="74" t="s">
        <v>161</v>
      </c>
      <c r="X9" s="75"/>
      <c r="Y9" s="72" t="s">
        <v>163</v>
      </c>
      <c r="Z9" s="72" t="s">
        <v>360</v>
      </c>
      <c r="AV9" s="69" t="s">
        <v>638</v>
      </c>
    </row>
    <row r="10" ht="31.5" customHeight="1">
      <c r="D10" s="76"/>
      <c r="E10" s="76"/>
      <c r="F10" s="76"/>
      <c r="G10" s="76"/>
      <c r="H10" s="76"/>
      <c r="I10" s="76"/>
      <c r="J10" s="76"/>
      <c r="K10" s="76"/>
      <c r="L10" s="76"/>
      <c r="M10" s="76"/>
      <c r="N10" s="76"/>
      <c r="O10" s="255" t="s">
        <v>446</v>
      </c>
      <c r="P10" s="3"/>
      <c r="Q10" s="4"/>
      <c r="R10" s="72" t="s">
        <v>447</v>
      </c>
      <c r="S10" s="76"/>
      <c r="T10" s="76"/>
      <c r="U10" s="76"/>
      <c r="V10" s="76"/>
      <c r="W10" s="77"/>
      <c r="X10" s="78"/>
      <c r="Y10" s="76"/>
      <c r="Z10" s="76"/>
      <c r="AV10" s="69" t="s">
        <v>640</v>
      </c>
    </row>
    <row r="11">
      <c r="D11" s="79"/>
      <c r="E11" s="79"/>
      <c r="F11" s="79"/>
      <c r="G11" s="79"/>
      <c r="H11" s="79"/>
      <c r="I11" s="79"/>
      <c r="J11" s="79"/>
      <c r="K11" s="79"/>
      <c r="L11" s="79"/>
      <c r="M11" s="79"/>
      <c r="N11" s="79"/>
      <c r="O11" s="80" t="s">
        <v>166</v>
      </c>
      <c r="P11" s="80" t="s">
        <v>167</v>
      </c>
      <c r="Q11" s="80" t="s">
        <v>168</v>
      </c>
      <c r="R11" s="79"/>
      <c r="S11" s="79"/>
      <c r="T11" s="79"/>
      <c r="U11" s="79"/>
      <c r="V11" s="79"/>
      <c r="W11" s="80" t="s">
        <v>169</v>
      </c>
      <c r="X11" s="80" t="s">
        <v>170</v>
      </c>
      <c r="Y11" s="79"/>
      <c r="Z11" s="79"/>
    </row>
    <row r="12" ht="24.75" customHeight="1">
      <c r="D12" s="256" t="s">
        <v>711</v>
      </c>
      <c r="E12" s="308" t="s">
        <v>468</v>
      </c>
      <c r="F12" s="310"/>
      <c r="G12" s="310"/>
      <c r="H12" s="258"/>
      <c r="I12" s="258"/>
      <c r="J12" s="258"/>
      <c r="K12" s="258"/>
      <c r="L12" s="258"/>
      <c r="M12" s="258"/>
      <c r="N12" s="258"/>
      <c r="O12" s="258"/>
      <c r="P12" s="258"/>
      <c r="Q12" s="258"/>
      <c r="R12" s="258"/>
      <c r="S12" s="258"/>
      <c r="T12" s="258"/>
      <c r="U12" s="258"/>
      <c r="V12" s="258"/>
      <c r="W12" s="258"/>
      <c r="X12" s="258"/>
      <c r="Y12" s="258"/>
      <c r="Z12" s="259"/>
      <c r="AG12" s="260"/>
    </row>
    <row r="13" ht="19.5" hidden="1" customHeight="1">
      <c r="A13" s="260"/>
      <c r="B13" s="260"/>
      <c r="C13" s="260"/>
      <c r="D13" s="261"/>
      <c r="E13" s="312"/>
      <c r="F13" s="312"/>
      <c r="G13" s="337"/>
      <c r="H13" s="261"/>
      <c r="I13" s="262"/>
      <c r="J13" s="262"/>
      <c r="K13" s="263"/>
      <c r="L13" s="263"/>
      <c r="M13" s="264" t="str">
        <f>+IFERROR(IF(COUNT(J13:L13),ROUND(SUM(J13:L13),0),""),"")</f>
        <v/>
      </c>
      <c r="N13" s="265" t="str">
        <f>+IFERROR(IF(COUNT(M13),ROUND(M13/'Shareholding Pattern'!$L$57*100,2),""),"")</f>
        <v/>
      </c>
      <c r="O13" s="330" t="str">
        <f>IF(J13="","",J13)</f>
        <v/>
      </c>
      <c r="P13" s="263"/>
      <c r="Q13" s="264" t="str">
        <f>+IFERROR(IF(COUNT(O13:P13),ROUND(SUM(O13,P13),2),""),"")</f>
        <v/>
      </c>
      <c r="R13" s="265" t="str">
        <f>+IFERROR(IF(COUNT(Q13),ROUND(Q13/('Shareholding Pattern'!$P$58)*100,2),""),"")</f>
        <v/>
      </c>
      <c r="S13" s="263"/>
      <c r="T13" s="263"/>
      <c r="U13" s="268" t="str">
        <f>+IFERROR(IF(COUNT(S13:T13),ROUND(SUM(S13:T13),0),""),"")</f>
        <v/>
      </c>
      <c r="V13" s="265" t="str">
        <f>+IFERROR(IF(COUNT(M13,U13),ROUND(SUM(U13,M13)/SUM('Shareholding Pattern'!$L$57,'Shareholding Pattern'!$T$57)*100,2),""),"")</f>
        <v/>
      </c>
      <c r="W13" s="263"/>
      <c r="X13" s="265" t="str">
        <f>+IFERROR(IF(COUNT(W13),ROUND(SUM(W13)/SUM(M13)*100,2),""),0)</f>
        <v/>
      </c>
      <c r="Y13" s="263"/>
      <c r="Z13" s="276"/>
      <c r="AA13" s="260"/>
      <c r="AB13" s="260"/>
      <c r="AC13" s="260">
        <f>IF(SUM(H13:Y13)&gt;0,1,0)</f>
        <v>0</v>
      </c>
      <c r="AD13" s="260">
        <f>SUM(AC21:AC65540)</f>
        <v>0</v>
      </c>
      <c r="AE13" s="260"/>
      <c r="AF13" s="260"/>
      <c r="AH13" s="260"/>
      <c r="AI13" s="260"/>
      <c r="AJ13" s="260"/>
      <c r="AK13" s="260"/>
      <c r="AL13" s="260"/>
      <c r="AM13" s="260"/>
      <c r="AN13" s="260"/>
      <c r="AO13" s="260"/>
      <c r="AP13" s="260"/>
      <c r="AQ13" s="260"/>
      <c r="AR13" s="260"/>
      <c r="AS13" s="260"/>
      <c r="AT13" s="260"/>
      <c r="AU13" s="260"/>
      <c r="AV13" s="260"/>
      <c r="AW13" s="260"/>
      <c r="AX13" s="260"/>
      <c r="AY13" s="260"/>
      <c r="AZ13" s="260"/>
      <c r="BA13" s="260"/>
      <c r="BB13" s="260"/>
    </row>
    <row r="14" ht="24.75" customHeight="1">
      <c r="D14" s="270"/>
      <c r="E14" s="271"/>
      <c r="F14" s="271"/>
      <c r="G14" s="271"/>
      <c r="H14" s="271"/>
      <c r="I14" s="271"/>
      <c r="J14" s="271"/>
      <c r="K14" s="271"/>
      <c r="L14" s="271"/>
      <c r="M14" s="271"/>
      <c r="N14" s="271"/>
      <c r="O14" s="271"/>
      <c r="P14" s="271"/>
      <c r="Q14" s="271"/>
      <c r="R14" s="271"/>
      <c r="S14" s="271"/>
      <c r="T14" s="271"/>
      <c r="U14" s="271"/>
      <c r="V14" s="271"/>
      <c r="W14" s="271"/>
      <c r="X14" s="271"/>
      <c r="Y14" s="271"/>
      <c r="Z14" s="272"/>
    </row>
    <row r="15" ht="24.75" customHeight="1">
      <c r="D15" s="261">
        <v>1.0</v>
      </c>
      <c r="E15" s="318" t="s">
        <v>706</v>
      </c>
      <c r="F15" s="318" t="s">
        <v>638</v>
      </c>
      <c r="G15" s="337"/>
      <c r="H15" s="338"/>
      <c r="I15" s="263">
        <v>1.0</v>
      </c>
      <c r="J15" s="263">
        <v>380.0</v>
      </c>
      <c r="K15" s="263"/>
      <c r="L15" s="263"/>
      <c r="M15" s="275">
        <f t="shared" ref="M15:M20" si="4">+IFERROR(IF(COUNT(J15:L15),ROUND(SUM(J15:L15),0),""),"")</f>
        <v>380</v>
      </c>
      <c r="N15" s="221">
        <f>+IFERROR(IF(COUNT(M15),ROUND(M15/'Shareholding Pattern'!$L$57*100,2),""),"")</f>
        <v>0</v>
      </c>
      <c r="O15" s="263">
        <v>380.0</v>
      </c>
      <c r="P15" s="263"/>
      <c r="Q15" s="275">
        <f t="shared" ref="Q15:Q20" si="5">+IFERROR(IF(COUNT(O15:P15),ROUND(SUM(O15,P15),2),""),"")</f>
        <v>380</v>
      </c>
      <c r="R15" s="221">
        <f>+IFERROR(IF(COUNT(Q15),ROUND(Q15/('Shareholding Pattern'!$P$58)*100,2),""),"")</f>
        <v>0</v>
      </c>
      <c r="S15" s="263"/>
      <c r="T15" s="263"/>
      <c r="U15" s="275" t="str">
        <f t="shared" ref="U15:U20" si="6">+IFERROR(IF(COUNT(S15:T15),ROUND(SUM(S15:T15),0),""),"")</f>
        <v/>
      </c>
      <c r="V15" s="265">
        <f>+IFERROR(IF(COUNT(M15,U15),ROUND(SUM(U15,M15)/SUM('Shareholding Pattern'!$L$57,'Shareholding Pattern'!$T$57)*100,2),""),"")</f>
        <v>0</v>
      </c>
      <c r="W15" s="263"/>
      <c r="X15" s="265" t="str">
        <f t="shared" ref="X15:X20" si="7">+IFERROR(IF(COUNT(W15),ROUND(SUM(W15)/SUM(M15)*100,2),""),0)</f>
        <v/>
      </c>
      <c r="Y15" s="263">
        <v>380.0</v>
      </c>
      <c r="Z15" s="276"/>
      <c r="AA15" s="260"/>
      <c r="AB15" s="260"/>
      <c r="AC15" s="260">
        <f t="shared" ref="AC15:AC20" si="8">IF(SUM(H15:Y15)&gt;0,1,0)</f>
        <v>1</v>
      </c>
    </row>
    <row r="16" ht="24.75" customHeight="1">
      <c r="D16" s="261">
        <v>2.0</v>
      </c>
      <c r="E16" s="318" t="s">
        <v>634</v>
      </c>
      <c r="F16" s="318" t="s">
        <v>638</v>
      </c>
      <c r="G16" s="337"/>
      <c r="H16" s="338"/>
      <c r="I16" s="263">
        <v>61.0</v>
      </c>
      <c r="J16" s="263">
        <v>75126.0</v>
      </c>
      <c r="K16" s="263"/>
      <c r="L16" s="263"/>
      <c r="M16" s="275">
        <f t="shared" si="4"/>
        <v>75126</v>
      </c>
      <c r="N16" s="221">
        <f>+IFERROR(IF(COUNT(M16),ROUND(M16/'Shareholding Pattern'!$L$57*100,2),""),"")</f>
        <v>0.75</v>
      </c>
      <c r="O16" s="263">
        <v>75126.0</v>
      </c>
      <c r="P16" s="263"/>
      <c r="Q16" s="275">
        <f t="shared" si="5"/>
        <v>75126</v>
      </c>
      <c r="R16" s="221">
        <f>+IFERROR(IF(COUNT(Q16),ROUND(Q16/('Shareholding Pattern'!$P$58)*100,2),""),"")</f>
        <v>0.75</v>
      </c>
      <c r="S16" s="263"/>
      <c r="T16" s="263"/>
      <c r="U16" s="275" t="str">
        <f t="shared" si="6"/>
        <v/>
      </c>
      <c r="V16" s="265">
        <f>+IFERROR(IF(COUNT(M16,U16),ROUND(SUM(U16,M16)/SUM('Shareholding Pattern'!$L$57,'Shareholding Pattern'!$T$57)*100,2),""),"")</f>
        <v>0.75</v>
      </c>
      <c r="W16" s="263"/>
      <c r="X16" s="265" t="str">
        <f t="shared" si="7"/>
        <v/>
      </c>
      <c r="Y16" s="263">
        <v>45876.0</v>
      </c>
      <c r="Z16" s="276"/>
      <c r="AA16" s="260"/>
      <c r="AB16" s="260"/>
      <c r="AC16" s="260">
        <f t="shared" si="8"/>
        <v>1</v>
      </c>
    </row>
    <row r="17" ht="24.75" customHeight="1">
      <c r="D17" s="261">
        <v>3.0</v>
      </c>
      <c r="E17" s="318" t="s">
        <v>656</v>
      </c>
      <c r="F17" s="318" t="s">
        <v>638</v>
      </c>
      <c r="G17" s="337"/>
      <c r="H17" s="338"/>
      <c r="I17" s="263">
        <v>13.0</v>
      </c>
      <c r="J17" s="263">
        <v>91936.0</v>
      </c>
      <c r="K17" s="263"/>
      <c r="L17" s="263"/>
      <c r="M17" s="275">
        <f t="shared" si="4"/>
        <v>91936</v>
      </c>
      <c r="N17" s="221">
        <f>+IFERROR(IF(COUNT(M17),ROUND(M17/'Shareholding Pattern'!$L$57*100,2),""),"")</f>
        <v>0.92</v>
      </c>
      <c r="O17" s="263">
        <v>91936.0</v>
      </c>
      <c r="P17" s="263"/>
      <c r="Q17" s="275">
        <f t="shared" si="5"/>
        <v>91936</v>
      </c>
      <c r="R17" s="221">
        <f>+IFERROR(IF(COUNT(Q17),ROUND(Q17/('Shareholding Pattern'!$P$58)*100,2),""),"")</f>
        <v>0.92</v>
      </c>
      <c r="S17" s="263"/>
      <c r="T17" s="263"/>
      <c r="U17" s="275" t="str">
        <f t="shared" si="6"/>
        <v/>
      </c>
      <c r="V17" s="265">
        <f>+IFERROR(IF(COUNT(M17,U17),ROUND(SUM(U17,M17)/SUM('Shareholding Pattern'!$L$57,'Shareholding Pattern'!$T$57)*100,2),""),"")</f>
        <v>0.92</v>
      </c>
      <c r="W17" s="263"/>
      <c r="X17" s="265" t="str">
        <f t="shared" si="7"/>
        <v/>
      </c>
      <c r="Y17" s="263">
        <v>91936.0</v>
      </c>
      <c r="Z17" s="276"/>
      <c r="AA17" s="260"/>
      <c r="AB17" s="260"/>
      <c r="AC17" s="260">
        <f t="shared" si="8"/>
        <v>1</v>
      </c>
    </row>
    <row r="18" ht="24.75" customHeight="1">
      <c r="D18" s="261">
        <v>4.0</v>
      </c>
      <c r="E18" s="318" t="s">
        <v>699</v>
      </c>
      <c r="F18" s="318" t="s">
        <v>638</v>
      </c>
      <c r="G18" s="337"/>
      <c r="H18" s="338"/>
      <c r="I18" s="263">
        <v>2.0</v>
      </c>
      <c r="J18" s="263">
        <v>200.0</v>
      </c>
      <c r="K18" s="263"/>
      <c r="L18" s="263"/>
      <c r="M18" s="275">
        <f t="shared" si="4"/>
        <v>200</v>
      </c>
      <c r="N18" s="221">
        <f>+IFERROR(IF(COUNT(M18),ROUND(M18/'Shareholding Pattern'!$L$57*100,2),""),"")</f>
        <v>0</v>
      </c>
      <c r="O18" s="263">
        <v>200.0</v>
      </c>
      <c r="P18" s="263"/>
      <c r="Q18" s="275">
        <f t="shared" si="5"/>
        <v>200</v>
      </c>
      <c r="R18" s="221">
        <f>+IFERROR(IF(COUNT(Q18),ROUND(Q18/('Shareholding Pattern'!$P$58)*100,2),""),"")</f>
        <v>0</v>
      </c>
      <c r="S18" s="263"/>
      <c r="T18" s="263"/>
      <c r="U18" s="275" t="str">
        <f t="shared" si="6"/>
        <v/>
      </c>
      <c r="V18" s="265">
        <f>+IFERROR(IF(COUNT(M18,U18),ROUND(SUM(U18,M18)/SUM('Shareholding Pattern'!$L$57,'Shareholding Pattern'!$T$57)*100,2),""),"")</f>
        <v>0</v>
      </c>
      <c r="W18" s="263"/>
      <c r="X18" s="265" t="str">
        <f t="shared" si="7"/>
        <v/>
      </c>
      <c r="Y18" s="263">
        <v>0.0</v>
      </c>
      <c r="Z18" s="276"/>
      <c r="AA18" s="260"/>
      <c r="AB18" s="260"/>
      <c r="AC18" s="260">
        <f t="shared" si="8"/>
        <v>1</v>
      </c>
    </row>
    <row r="19" ht="24.75" customHeight="1">
      <c r="D19" s="261">
        <v>5.0</v>
      </c>
      <c r="E19" s="318" t="s">
        <v>707</v>
      </c>
      <c r="F19" s="318" t="s">
        <v>638</v>
      </c>
      <c r="G19" s="337"/>
      <c r="H19" s="338"/>
      <c r="I19" s="263">
        <v>24.0</v>
      </c>
      <c r="J19" s="263">
        <v>6241.0</v>
      </c>
      <c r="K19" s="263"/>
      <c r="L19" s="263"/>
      <c r="M19" s="275">
        <f t="shared" si="4"/>
        <v>6241</v>
      </c>
      <c r="N19" s="221">
        <f>+IFERROR(IF(COUNT(M19),ROUND(M19/'Shareholding Pattern'!$L$57*100,2),""),"")</f>
        <v>0.06</v>
      </c>
      <c r="O19" s="263">
        <v>6241.0</v>
      </c>
      <c r="P19" s="263"/>
      <c r="Q19" s="275">
        <f t="shared" si="5"/>
        <v>6241</v>
      </c>
      <c r="R19" s="221">
        <f>+IFERROR(IF(COUNT(Q19),ROUND(Q19/('Shareholding Pattern'!$P$58)*100,2),""),"")</f>
        <v>0.06</v>
      </c>
      <c r="S19" s="263"/>
      <c r="T19" s="263"/>
      <c r="U19" s="275" t="str">
        <f t="shared" si="6"/>
        <v/>
      </c>
      <c r="V19" s="265">
        <f>+IFERROR(IF(COUNT(M19,U19),ROUND(SUM(U19,M19)/SUM('Shareholding Pattern'!$L$57,'Shareholding Pattern'!$T$57)*100,2),""),"")</f>
        <v>0.06</v>
      </c>
      <c r="W19" s="263"/>
      <c r="X19" s="265" t="str">
        <f t="shared" si="7"/>
        <v/>
      </c>
      <c r="Y19" s="263">
        <v>3041.0</v>
      </c>
      <c r="Z19" s="276"/>
      <c r="AA19" s="260"/>
      <c r="AB19" s="260"/>
      <c r="AC19" s="260">
        <f t="shared" si="8"/>
        <v>1</v>
      </c>
    </row>
    <row r="20" ht="24.75" customHeight="1">
      <c r="D20" s="261">
        <v>6.0</v>
      </c>
      <c r="E20" s="318" t="s">
        <v>625</v>
      </c>
      <c r="F20" s="318" t="s">
        <v>638</v>
      </c>
      <c r="G20" s="337"/>
      <c r="H20" s="338"/>
      <c r="I20" s="263">
        <v>71.0</v>
      </c>
      <c r="J20" s="263">
        <v>95094.0</v>
      </c>
      <c r="K20" s="263"/>
      <c r="L20" s="263"/>
      <c r="M20" s="275">
        <f t="shared" si="4"/>
        <v>95094</v>
      </c>
      <c r="N20" s="221">
        <f>+IFERROR(IF(COUNT(M20),ROUND(M20/'Shareholding Pattern'!$L$57*100,2),""),"")</f>
        <v>0.95</v>
      </c>
      <c r="O20" s="263">
        <v>95094.0</v>
      </c>
      <c r="P20" s="263"/>
      <c r="Q20" s="275">
        <f t="shared" si="5"/>
        <v>95094</v>
      </c>
      <c r="R20" s="221">
        <f>+IFERROR(IF(COUNT(Q20),ROUND(Q20/('Shareholding Pattern'!$P$58)*100,2),""),"")</f>
        <v>0.95</v>
      </c>
      <c r="S20" s="263"/>
      <c r="T20" s="263"/>
      <c r="U20" s="275" t="str">
        <f t="shared" si="6"/>
        <v/>
      </c>
      <c r="V20" s="265">
        <f>+IFERROR(IF(COUNT(M20,U20),ROUND(SUM(U20,M20)/SUM('Shareholding Pattern'!$L$57,'Shareholding Pattern'!$T$57)*100,2),""),"")</f>
        <v>0.95</v>
      </c>
      <c r="W20" s="263"/>
      <c r="X20" s="265" t="str">
        <f t="shared" si="7"/>
        <v/>
      </c>
      <c r="Y20" s="263">
        <v>95094.0</v>
      </c>
      <c r="Z20" s="276"/>
      <c r="AA20" s="260"/>
      <c r="AB20" s="260"/>
      <c r="AC20" s="260">
        <f t="shared" si="8"/>
        <v>1</v>
      </c>
    </row>
    <row r="21" ht="0.75" hidden="1" customHeight="1">
      <c r="D21" s="270"/>
      <c r="E21" s="31"/>
      <c r="F21" s="31"/>
      <c r="G21" s="31"/>
      <c r="H21" s="31"/>
      <c r="I21" s="31"/>
      <c r="J21" s="31"/>
      <c r="K21" s="37"/>
      <c r="L21" s="37"/>
      <c r="M21" s="31"/>
      <c r="N21" s="31"/>
      <c r="O21" s="37"/>
      <c r="P21" s="37"/>
      <c r="Q21" s="31"/>
      <c r="R21" s="31"/>
      <c r="S21" s="31"/>
      <c r="T21" s="31"/>
      <c r="U21" s="31"/>
      <c r="V21" s="31"/>
      <c r="W21" s="37"/>
      <c r="X21" s="31"/>
      <c r="Y21" s="272"/>
    </row>
    <row r="22" ht="24.75" customHeight="1">
      <c r="D22" s="321"/>
      <c r="E22" s="323"/>
      <c r="F22" s="323"/>
      <c r="G22" s="322" t="s">
        <v>168</v>
      </c>
      <c r="H22" s="322" t="s">
        <v>168</v>
      </c>
      <c r="I22" s="151">
        <f t="shared" ref="I22:M22" si="9">+IFERROR(IF(COUNT(I13:I21),ROUND(SUMIF($F$13:I21,"Category",I13:I21),0),""),"")</f>
        <v>172</v>
      </c>
      <c r="J22" s="151">
        <f t="shared" si="9"/>
        <v>268977</v>
      </c>
      <c r="K22" s="151" t="str">
        <f t="shared" si="9"/>
        <v/>
      </c>
      <c r="L22" s="151" t="str">
        <f t="shared" si="9"/>
        <v/>
      </c>
      <c r="M22" s="151">
        <f t="shared" si="9"/>
        <v>268977</v>
      </c>
      <c r="N22" s="265">
        <f>+IFERROR(IF(COUNT(N13:N21),ROUND(SUMIF($F$13:N21,"Category",N13:N21),2),""),"")</f>
        <v>2.68</v>
      </c>
      <c r="O22" s="85">
        <f t="shared" ref="O22:Q22" si="10">+IFERROR(IF(COUNT(O13:O21),ROUND(SUMIF($F$13:O21,"Category",O13:O21),0),""),"")</f>
        <v>268977</v>
      </c>
      <c r="P22" s="85" t="str">
        <f t="shared" si="10"/>
        <v/>
      </c>
      <c r="Q22" s="85">
        <f t="shared" si="10"/>
        <v>268977</v>
      </c>
      <c r="R22" s="265">
        <f>+IFERROR(IF(COUNT(R13:R21),ROUND(SUMIF($F$13:R21,"Category",R13:R21),2),""),"")</f>
        <v>2.68</v>
      </c>
      <c r="S22" s="151" t="str">
        <f t="shared" ref="S22:U22" si="11">+IFERROR(IF(COUNT(S13:S21),ROUND(SUMIF($F$13:S21,"Category",S13:S21),0),""),"")</f>
        <v/>
      </c>
      <c r="T22" s="151" t="str">
        <f t="shared" si="11"/>
        <v/>
      </c>
      <c r="U22" s="151" t="str">
        <f t="shared" si="11"/>
        <v/>
      </c>
      <c r="V22" s="265">
        <f>+IFERROR(IF(COUNT(V13:V21),ROUND(SUMIF($F$13:V21,"Category",V13:V21),2),""),"")</f>
        <v>2.68</v>
      </c>
      <c r="W22" s="151" t="str">
        <f>+IFERROR(IF(COUNT(W13:W21),ROUND(SUMIF($F$13:W21,"Category",W13:W21),0),""),"")</f>
        <v/>
      </c>
      <c r="X22" s="265" t="str">
        <f>+IFERROR(IF(COUNT(W22),ROUND(SUM(W22)/SUM(M22)*100,2),""),0)</f>
        <v/>
      </c>
      <c r="Y22" s="151">
        <f>+IFERROR(IF(COUNT(Y13:Y21),ROUND(SUMIF($F$13:Y21,"Category",Y13:Y21),0),""),"")</f>
        <v>236327</v>
      </c>
    </row>
    <row r="23" ht="15.75" customHeight="1"/>
    <row r="24" ht="15.75" customHeight="1"/>
    <row r="25" ht="15.75" customHeight="1">
      <c r="G25" s="40"/>
    </row>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1">
    <mergeCell ref="D9:D11"/>
    <mergeCell ref="E9:E11"/>
    <mergeCell ref="F9:F11"/>
    <mergeCell ref="G9:G11"/>
    <mergeCell ref="H9:H11"/>
    <mergeCell ref="I9:I11"/>
    <mergeCell ref="J9:J11"/>
    <mergeCell ref="U9:U11"/>
    <mergeCell ref="V9:V11"/>
    <mergeCell ref="W9:X10"/>
    <mergeCell ref="Y9:Y11"/>
    <mergeCell ref="Z9:Z11"/>
    <mergeCell ref="S9:S11"/>
    <mergeCell ref="R10:R11"/>
    <mergeCell ref="K9:K11"/>
    <mergeCell ref="L9:L11"/>
    <mergeCell ref="M9:M11"/>
    <mergeCell ref="N9:N11"/>
    <mergeCell ref="O9:R9"/>
    <mergeCell ref="T9:T11"/>
    <mergeCell ref="O10:Q10"/>
  </mergeCells>
  <dataValidations>
    <dataValidation type="decimal" operator="greaterThanOrEqual" allowBlank="1" showErrorMessage="1" sqref="J13:L13 O13:P13 S13:T13 J15:L20 O15:P20 S15:T20">
      <formula1>0.0</formula1>
    </dataValidation>
    <dataValidation type="list" allowBlank="1" showErrorMessage="1" sqref="E13 E15:E20">
      <formula1>$AE$1:$BB$1</formula1>
    </dataValidation>
    <dataValidation type="custom" allowBlank="1" showInputMessage="1" showErrorMessage="1" prompt="[A-Z][A-Z][A-Z][A-Z][A-Z][0-9][0-9][0-9][0-9][A-Z]&#10;&#10;In absence of PAN write : ZZZZZ9999Z" sqref="H13 H15:H20">
      <formula1>EQ(LEN(H13),(10))</formula1>
    </dataValidation>
    <dataValidation type="decimal" operator="greaterThan" allowBlank="1" showErrorMessage="1" sqref="I13 I15:I20">
      <formula1>0.0</formula1>
    </dataValidation>
    <dataValidation type="list" allowBlank="1" showErrorMessage="1" sqref="F13 F15:F20">
      <formula1>$AV$9:$AV$10</formula1>
    </dataValidation>
    <dataValidation type="decimal" operator="lessThanOrEqual" allowBlank="1" showErrorMessage="1" sqref="W13 W15:W20">
      <formula1>J13</formula1>
    </dataValidation>
    <dataValidation type="decimal" operator="lessThanOrEqual" allowBlank="1" showErrorMessage="1" sqref="Y13 Y15:Y20">
      <formula1>M13</formula1>
    </dataValidation>
  </dataValidations>
  <hyperlinks>
    <hyperlink display="Total" location="'Shareholding Pattern'!F48" ref="G22"/>
    <hyperlink display="Total" location="'Shareholding Pattern'!F48" ref="H22"/>
  </hyperlinks>
  <printOptions/>
  <pageMargins bottom="0.75" footer="0.0" header="0.0" left="0.7" right="0.7" top="0.75"/>
  <pageSetup orientation="portrait"/>
  <drawing r:id="rId1"/>
</worksheet>
</file>

<file path=xl/worksheets/sheet3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1"/>
    <pageSetUpPr/>
  </sheetPr>
  <sheetViews>
    <sheetView showGridLines="0" workbookViewId="0"/>
  </sheetViews>
  <sheetFormatPr customHeight="1" defaultColWidth="14.43" defaultRowHeight="15.0"/>
  <cols>
    <col customWidth="1" hidden="1" min="1" max="1" width="2.71"/>
    <col customWidth="1" min="2" max="2" width="2.71"/>
    <col customWidth="1" min="3" max="3" width="7.14"/>
    <col customWidth="1" min="4" max="6" width="35.71"/>
    <col customWidth="1" min="7" max="8" width="13.71"/>
    <col customWidth="1" min="9" max="9" width="14.57"/>
    <col customWidth="1" hidden="1" min="10" max="11" width="14.57"/>
    <col customWidth="1" min="12" max="12" width="15.57"/>
    <col customWidth="1" min="13" max="13" width="13.57"/>
    <col customWidth="1" min="14" max="14" width="15.43"/>
    <col customWidth="1" hidden="1" min="15" max="15" width="16.0"/>
    <col customWidth="1" min="16" max="16" width="16.43"/>
    <col customWidth="1" min="17" max="17" width="13.29"/>
    <col customWidth="1" hidden="1" min="18" max="20" width="14.57"/>
    <col customWidth="1" min="21" max="21" width="19.29"/>
    <col customWidth="1" hidden="1" min="22" max="22" width="15.43"/>
    <col customWidth="1" hidden="1" min="23" max="23" width="8.71"/>
    <col customWidth="1" min="24" max="24" width="15.43"/>
    <col customWidth="1" min="25" max="25" width="19.71"/>
    <col customWidth="1" min="26" max="26" width="2.71"/>
    <col customWidth="1" hidden="1" min="27" max="27" width="2.71"/>
    <col customWidth="1" hidden="1" min="28" max="30" width="3.86"/>
  </cols>
  <sheetData>
    <row r="1" hidden="1">
      <c r="I1" s="69">
        <v>0.0</v>
      </c>
    </row>
    <row r="2" hidden="1">
      <c r="D2" s="69" t="s">
        <v>384</v>
      </c>
      <c r="E2" s="69" t="s">
        <v>387</v>
      </c>
      <c r="F2" s="69" t="s">
        <v>353</v>
      </c>
      <c r="G2" s="69" t="s">
        <v>355</v>
      </c>
      <c r="H2" s="69" t="s">
        <v>128</v>
      </c>
      <c r="I2" s="69" t="s">
        <v>129</v>
      </c>
      <c r="J2" s="69" t="s">
        <v>130</v>
      </c>
      <c r="K2" s="69" t="s">
        <v>131</v>
      </c>
      <c r="L2" s="69" t="s">
        <v>132</v>
      </c>
      <c r="M2" s="69" t="s">
        <v>133</v>
      </c>
      <c r="N2" s="69" t="s">
        <v>134</v>
      </c>
      <c r="O2" s="69" t="s">
        <v>135</v>
      </c>
      <c r="P2" s="69" t="s">
        <v>136</v>
      </c>
      <c r="Q2" s="69" t="s">
        <v>137</v>
      </c>
      <c r="R2" s="69" t="s">
        <v>138</v>
      </c>
      <c r="S2" s="69" t="s">
        <v>139</v>
      </c>
      <c r="T2" s="69" t="s">
        <v>333</v>
      </c>
      <c r="U2" s="69" t="s">
        <v>140</v>
      </c>
      <c r="V2" s="69" t="s">
        <v>141</v>
      </c>
      <c r="W2" s="69" t="s">
        <v>142</v>
      </c>
      <c r="X2" s="69" t="s">
        <v>145</v>
      </c>
      <c r="Y2" s="69" t="s">
        <v>360</v>
      </c>
      <c r="AC2" s="69" t="s">
        <v>712</v>
      </c>
    </row>
    <row r="3" hidden="1">
      <c r="AC3" s="69" t="s">
        <v>713</v>
      </c>
    </row>
    <row r="4" hidden="1">
      <c r="AC4" s="69" t="s">
        <v>714</v>
      </c>
    </row>
    <row r="5" hidden="1">
      <c r="AC5" s="69" t="s">
        <v>715</v>
      </c>
    </row>
    <row r="6" hidden="1">
      <c r="AC6" s="69" t="s">
        <v>716</v>
      </c>
    </row>
    <row r="7" ht="15.0" customHeight="1">
      <c r="AC7" s="69" t="s">
        <v>637</v>
      </c>
    </row>
    <row r="8" ht="15.0" customHeight="1"/>
    <row r="9" ht="29.25" customHeight="1">
      <c r="C9" s="72" t="s">
        <v>717</v>
      </c>
      <c r="D9" s="72" t="s">
        <v>638</v>
      </c>
      <c r="E9" s="72" t="s">
        <v>718</v>
      </c>
      <c r="F9" s="72" t="s">
        <v>592</v>
      </c>
      <c r="G9" s="72" t="s">
        <v>593</v>
      </c>
      <c r="H9" s="72" t="s">
        <v>639</v>
      </c>
      <c r="I9" s="72" t="s">
        <v>151</v>
      </c>
      <c r="J9" s="72" t="s">
        <v>152</v>
      </c>
      <c r="K9" s="72" t="s">
        <v>153</v>
      </c>
      <c r="L9" s="72" t="s">
        <v>154</v>
      </c>
      <c r="M9" s="72" t="s">
        <v>155</v>
      </c>
      <c r="N9" s="255" t="s">
        <v>445</v>
      </c>
      <c r="O9" s="3"/>
      <c r="P9" s="3"/>
      <c r="Q9" s="4"/>
      <c r="R9" s="72" t="s">
        <v>157</v>
      </c>
      <c r="S9" s="72" t="s">
        <v>158</v>
      </c>
      <c r="T9" s="72" t="s">
        <v>159</v>
      </c>
      <c r="U9" s="72" t="s">
        <v>622</v>
      </c>
      <c r="V9" s="74" t="s">
        <v>161</v>
      </c>
      <c r="W9" s="75"/>
      <c r="X9" s="72" t="s">
        <v>163</v>
      </c>
      <c r="Y9" s="72" t="s">
        <v>360</v>
      </c>
    </row>
    <row r="10" ht="31.5" customHeight="1">
      <c r="C10" s="76"/>
      <c r="D10" s="76"/>
      <c r="E10" s="76"/>
      <c r="F10" s="76"/>
      <c r="G10" s="76"/>
      <c r="H10" s="76"/>
      <c r="I10" s="76"/>
      <c r="J10" s="76"/>
      <c r="K10" s="76"/>
      <c r="L10" s="76"/>
      <c r="M10" s="76"/>
      <c r="N10" s="255" t="s">
        <v>446</v>
      </c>
      <c r="O10" s="3"/>
      <c r="P10" s="4"/>
      <c r="Q10" s="72" t="s">
        <v>447</v>
      </c>
      <c r="R10" s="76"/>
      <c r="S10" s="76"/>
      <c r="T10" s="76"/>
      <c r="U10" s="76"/>
      <c r="V10" s="77"/>
      <c r="W10" s="78"/>
      <c r="X10" s="76"/>
      <c r="Y10" s="76"/>
    </row>
    <row r="11" ht="78.75" customHeight="1">
      <c r="C11" s="79"/>
      <c r="D11" s="79"/>
      <c r="E11" s="79"/>
      <c r="F11" s="79"/>
      <c r="G11" s="79"/>
      <c r="H11" s="79"/>
      <c r="I11" s="79"/>
      <c r="J11" s="79"/>
      <c r="K11" s="79"/>
      <c r="L11" s="79"/>
      <c r="M11" s="79"/>
      <c r="N11" s="80" t="s">
        <v>166</v>
      </c>
      <c r="O11" s="80" t="s">
        <v>167</v>
      </c>
      <c r="P11" s="80" t="s">
        <v>168</v>
      </c>
      <c r="Q11" s="79"/>
      <c r="R11" s="79"/>
      <c r="S11" s="79"/>
      <c r="T11" s="79"/>
      <c r="U11" s="79"/>
      <c r="V11" s="80" t="s">
        <v>169</v>
      </c>
      <c r="W11" s="80" t="s">
        <v>170</v>
      </c>
      <c r="X11" s="79"/>
      <c r="Y11" s="79"/>
    </row>
    <row r="12" ht="18.75" customHeight="1">
      <c r="C12" s="256" t="s">
        <v>719</v>
      </c>
      <c r="D12" s="339" t="s">
        <v>584</v>
      </c>
      <c r="E12" s="340"/>
      <c r="F12" s="258"/>
      <c r="G12" s="258"/>
      <c r="H12" s="258"/>
      <c r="I12" s="258"/>
      <c r="J12" s="258"/>
      <c r="K12" s="258"/>
      <c r="L12" s="258"/>
      <c r="M12" s="258"/>
      <c r="N12" s="258"/>
      <c r="O12" s="258"/>
      <c r="P12" s="258"/>
      <c r="Q12" s="258"/>
      <c r="R12" s="258"/>
      <c r="S12" s="258"/>
      <c r="T12" s="258"/>
      <c r="U12" s="258"/>
      <c r="V12" s="258"/>
      <c r="W12" s="258"/>
      <c r="X12" s="258"/>
      <c r="Y12" s="259"/>
    </row>
    <row r="13" ht="19.5" hidden="1" customHeight="1">
      <c r="A13" s="260"/>
      <c r="B13" s="260"/>
      <c r="C13" s="82"/>
      <c r="D13" s="312"/>
      <c r="E13" s="312"/>
      <c r="F13" s="312"/>
      <c r="G13" s="261"/>
      <c r="H13" s="262">
        <v>1.0</v>
      </c>
      <c r="I13" s="262"/>
      <c r="J13" s="263"/>
      <c r="K13" s="263"/>
      <c r="L13" s="264" t="str">
        <f>+IFERROR(IF(COUNT(I13:K13),ROUND(SUM(I13:K13),0),""),"")</f>
        <v/>
      </c>
      <c r="M13" s="341"/>
      <c r="N13" s="266" t="str">
        <f>IF(I13="","",I13)</f>
        <v/>
      </c>
      <c r="O13" s="267"/>
      <c r="P13" s="221" t="str">
        <f>+IFERROR(IF(COUNT(N13:O13),ROUND(SUM(N13,O13),2),""),"")</f>
        <v/>
      </c>
      <c r="Q13" s="265" t="str">
        <f>+IFERROR(IF(COUNT(P13),ROUND(P13/('Shareholding Pattern'!$P$58)*100,2),""),"")</f>
        <v/>
      </c>
      <c r="R13" s="263"/>
      <c r="S13" s="263"/>
      <c r="T13" s="268" t="str">
        <f>+IFERROR(IF(COUNT(R13:S13),ROUND(SUM(R13:S13),2),""),"")</f>
        <v/>
      </c>
      <c r="U13" s="341"/>
      <c r="V13" s="263"/>
      <c r="W13" s="265" t="str">
        <f>+IFERROR(IF(V13="","",(+IF(V13=0,0,IF(COUNT(V13,L13),ROUND(SUM(V13)/SUM(L13)*100,2),"")))),"")</f>
        <v/>
      </c>
      <c r="X13" s="262"/>
      <c r="Y13" s="269"/>
      <c r="Z13" s="260"/>
      <c r="AA13" s="260"/>
      <c r="AB13" s="260"/>
      <c r="AC13" s="260">
        <f>IF(SUM(H13:X13)&gt;0,1,0)</f>
        <v>1</v>
      </c>
      <c r="AD13" s="260">
        <f>SUM(AC15:AC65535)</f>
        <v>0</v>
      </c>
    </row>
    <row r="14" ht="24.75" customHeight="1">
      <c r="C14" s="270"/>
      <c r="D14" s="271"/>
      <c r="E14" s="329" t="s">
        <v>659</v>
      </c>
      <c r="G14" s="271"/>
      <c r="H14" s="271"/>
      <c r="I14" s="271"/>
      <c r="J14" s="271"/>
      <c r="K14" s="271"/>
      <c r="L14" s="271"/>
      <c r="M14" s="271"/>
      <c r="N14" s="271"/>
      <c r="O14" s="271"/>
      <c r="P14" s="271"/>
      <c r="Q14" s="271"/>
      <c r="R14" s="271"/>
      <c r="S14" s="271"/>
      <c r="T14" s="271"/>
      <c r="U14" s="271"/>
      <c r="V14" s="271"/>
      <c r="W14" s="271"/>
      <c r="X14" s="271"/>
      <c r="Y14" s="272"/>
    </row>
    <row r="15" ht="24.75" hidden="1" customHeight="1">
      <c r="C15" s="270"/>
      <c r="D15" s="271"/>
      <c r="E15" s="31"/>
      <c r="F15" s="31"/>
      <c r="G15" s="31"/>
      <c r="H15" s="31"/>
      <c r="I15" s="31"/>
      <c r="J15" s="37"/>
      <c r="K15" s="37"/>
      <c r="L15" s="31"/>
      <c r="M15" s="342" t="str">
        <f>+IFERROR(IF(COUNT(L15),ROUND(L15/('Shareholding Pattern'!$L$57)*100,2),""),"")</f>
        <v/>
      </c>
      <c r="N15" s="37"/>
      <c r="O15" s="37"/>
      <c r="P15" s="31"/>
      <c r="Q15" s="342" t="str">
        <f>+IFERROR(IF(COUNT(P15),ROUND(P15/('Shareholding Pattern'!$P$58)*100,2),""),"")</f>
        <v/>
      </c>
      <c r="R15" s="31"/>
      <c r="S15" s="31"/>
      <c r="T15" s="31"/>
      <c r="U15" s="342" t="str">
        <f>+IFERROR(IF(COUNT(L15,T15),ROUND(SUM(T15,L15)/SUM('Shareholding Pattern'!$L$57,'Shareholding Pattern'!$T$57)*100,2),""),"")</f>
        <v/>
      </c>
      <c r="V15" s="37"/>
      <c r="W15" s="31"/>
      <c r="X15" s="272"/>
    </row>
    <row r="16" ht="19.5" customHeight="1">
      <c r="C16" s="343"/>
      <c r="D16" s="344"/>
      <c r="E16" s="323"/>
      <c r="F16" s="322" t="s">
        <v>168</v>
      </c>
      <c r="G16" s="322" t="s">
        <v>168</v>
      </c>
      <c r="H16" s="151" t="str">
        <f>+IFERROR(IF(COUNT(H14:H15),ROUND(SUM(H14:H15),0),""),"")</f>
        <v/>
      </c>
      <c r="I16" s="151" t="str">
        <f t="shared" ref="I16:L16" si="1">+IFERROR(IF(COUNT(I13:I15),ROUND(SUM(I13:I15),0),""),"")</f>
        <v/>
      </c>
      <c r="J16" s="151" t="str">
        <f t="shared" si="1"/>
        <v/>
      </c>
      <c r="K16" s="151" t="str">
        <f t="shared" si="1"/>
        <v/>
      </c>
      <c r="L16" s="151" t="str">
        <f t="shared" si="1"/>
        <v/>
      </c>
      <c r="M16" s="341"/>
      <c r="N16" s="85" t="str">
        <f t="shared" ref="N16:P16" si="2">+IFERROR(IF(COUNT(N13:N15),ROUND(SUM(N13:N15),0),""),"")</f>
        <v/>
      </c>
      <c r="O16" s="85" t="str">
        <f t="shared" si="2"/>
        <v/>
      </c>
      <c r="P16" s="85" t="str">
        <f t="shared" si="2"/>
        <v/>
      </c>
      <c r="Q16" s="265" t="str">
        <f>+IFERROR(IF(COUNT(P16),ROUND(P16/('Shareholding Pattern'!$P$58)*100,2),""),"")</f>
        <v/>
      </c>
      <c r="R16" s="151" t="str">
        <f t="shared" ref="R16:T16" si="3">+IFERROR(IF(COUNT(R13:R15),ROUND(SUM(R13:R15),0),""),"")</f>
        <v/>
      </c>
      <c r="S16" s="151" t="str">
        <f t="shared" si="3"/>
        <v/>
      </c>
      <c r="T16" s="151" t="str">
        <f t="shared" si="3"/>
        <v/>
      </c>
      <c r="U16" s="341"/>
      <c r="V16" s="151" t="str">
        <f>+IFERROR(IF(COUNT(V13:V15),ROUND(SUM(V13:V15),0),""),"")</f>
        <v/>
      </c>
      <c r="W16" s="154" t="str">
        <f>+IFERROR(IF(V16="","",(+IF(V16=0,0,IF(COUNT(V16,L16),ROUND(SUM(V16)/SUM(L16)*100,2),"")))),"")</f>
        <v/>
      </c>
      <c r="X16" s="151" t="str">
        <f>+IFERROR(IF(COUNT(X13:X15),ROUND(SUM(X13:X15),0),""),"")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1">
    <mergeCell ref="C9:C11"/>
    <mergeCell ref="D9:D11"/>
    <mergeCell ref="E9:E11"/>
    <mergeCell ref="F9:F11"/>
    <mergeCell ref="G9:G11"/>
    <mergeCell ref="H9:H11"/>
    <mergeCell ref="I9:I11"/>
    <mergeCell ref="T9:T11"/>
    <mergeCell ref="U9:U11"/>
    <mergeCell ref="V9:W10"/>
    <mergeCell ref="X9:X11"/>
    <mergeCell ref="Y9:Y11"/>
    <mergeCell ref="R9:R11"/>
    <mergeCell ref="Q10:Q11"/>
    <mergeCell ref="J9:J11"/>
    <mergeCell ref="K9:K11"/>
    <mergeCell ref="L9:L11"/>
    <mergeCell ref="M9:M11"/>
    <mergeCell ref="N9:Q9"/>
    <mergeCell ref="S9:S11"/>
    <mergeCell ref="N10:P10"/>
  </mergeCells>
  <dataValidations>
    <dataValidation type="decimal" operator="greaterThanOrEqual" allowBlank="1" showErrorMessage="1" sqref="I13:K13 N13:O13 R13:S13">
      <formula1>0.0</formula1>
    </dataValidation>
    <dataValidation type="custom" allowBlank="1" showInputMessage="1" showErrorMessage="1" prompt="[A-Z][A-Z][A-Z][A-Z][A-Z][0-9][0-9][0-9][0-9][A-Z]&#10;&#10;In absence of PAN write : ZZZZZ9999Z" sqref="G13">
      <formula1>EQ(LEN(G13),(10))</formula1>
    </dataValidation>
    <dataValidation type="decimal" operator="greaterThan" allowBlank="1" showErrorMessage="1" sqref="H13">
      <formula1>0.0</formula1>
    </dataValidation>
    <dataValidation type="list" allowBlank="1" showErrorMessage="1" sqref="D13">
      <formula1>$AC$2:$AC$7</formula1>
    </dataValidation>
    <dataValidation type="decimal" operator="lessThanOrEqual" allowBlank="1" showErrorMessage="1" sqref="V13">
      <formula1>I13</formula1>
    </dataValidation>
    <dataValidation type="decimal" operator="lessThanOrEqual" allowBlank="1" showErrorMessage="1" sqref="X13:Y13">
      <formula1>L13</formula1>
    </dataValidation>
  </dataValidations>
  <hyperlinks>
    <hyperlink display="Total" location="'Shareholding Pattern'!F54" ref="F16"/>
    <hyperlink display="Total" location="'Shareholding Pattern'!F54" ref="G16"/>
  </hyperlinks>
  <printOptions/>
  <pageMargins bottom="0.75" footer="0.0" header="0.0" left="0.7" right="0.7" top="0.75"/>
  <pageSetup orientation="portrait"/>
  <drawing r:id="rId1"/>
</worksheet>
</file>

<file path=xl/worksheets/sheet3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1"/>
    <pageSetUpPr/>
  </sheetPr>
  <sheetViews>
    <sheetView showGridLines="0" workbookViewId="0"/>
  </sheetViews>
  <sheetFormatPr customHeight="1" defaultColWidth="14.43" defaultRowHeight="15.0"/>
  <cols>
    <col customWidth="1" hidden="1" min="1" max="2" width="2.71"/>
    <col customWidth="1" min="3" max="3" width="2.71"/>
    <col customWidth="1" min="4" max="4" width="7.14"/>
    <col customWidth="1" min="5" max="5" width="35.71"/>
    <col customWidth="1" min="6" max="7" width="13.71"/>
    <col customWidth="1" min="8" max="8" width="14.57"/>
    <col customWidth="1" hidden="1" min="9" max="10" width="14.57"/>
    <col customWidth="1" min="11" max="11" width="15.57"/>
    <col customWidth="1" min="12" max="12" width="13.57"/>
    <col customWidth="1" min="13" max="13" width="14.71"/>
    <col customWidth="1" hidden="1" min="14" max="14" width="14.71"/>
    <col customWidth="1" min="15" max="15" width="16.43"/>
    <col customWidth="1" min="16" max="16" width="11.86"/>
    <col customWidth="1" hidden="1" min="17" max="17" width="14.57"/>
    <col customWidth="1" hidden="1" min="18" max="18" width="15.29"/>
    <col customWidth="1" hidden="1" min="19" max="19" width="14.57"/>
    <col customWidth="1" min="20" max="20" width="19.14"/>
    <col customWidth="1" hidden="1" min="21" max="21" width="14.71"/>
    <col customWidth="1" hidden="1" min="22" max="22" width="8.14"/>
    <col customWidth="1" min="23" max="23" width="15.43"/>
    <col customWidth="1" min="24" max="24" width="19.43"/>
    <col customWidth="1" min="25" max="25" width="2.71"/>
    <col customWidth="1" hidden="1" min="26" max="26" width="5.14"/>
    <col customWidth="1" hidden="1" min="27" max="30" width="7.57"/>
  </cols>
  <sheetData>
    <row r="1" hidden="1">
      <c r="I1" s="69">
        <v>0.0</v>
      </c>
    </row>
    <row r="2" hidden="1">
      <c r="E2" s="69" t="s">
        <v>353</v>
      </c>
      <c r="F2" s="69" t="s">
        <v>355</v>
      </c>
      <c r="G2" s="69" t="s">
        <v>128</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9" ht="29.25" customHeight="1">
      <c r="D9" s="72" t="s">
        <v>591</v>
      </c>
      <c r="E9" s="72" t="s">
        <v>592</v>
      </c>
      <c r="F9" s="72" t="s">
        <v>593</v>
      </c>
      <c r="G9" s="72" t="s">
        <v>639</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row>
    <row r="10" ht="31.5" customHeight="1">
      <c r="D10" s="76"/>
      <c r="E10" s="76"/>
      <c r="F10" s="76"/>
      <c r="G10" s="76"/>
      <c r="H10" s="76"/>
      <c r="I10" s="76"/>
      <c r="J10" s="76"/>
      <c r="K10" s="76"/>
      <c r="L10" s="76"/>
      <c r="M10" s="255" t="s">
        <v>446</v>
      </c>
      <c r="N10" s="3"/>
      <c r="O10" s="4"/>
      <c r="P10" s="72" t="s">
        <v>447</v>
      </c>
      <c r="Q10" s="76"/>
      <c r="R10" s="76"/>
      <c r="S10" s="76"/>
      <c r="T10" s="76"/>
      <c r="U10" s="77"/>
      <c r="V10" s="78"/>
      <c r="W10" s="76"/>
      <c r="X10" s="76"/>
    </row>
    <row r="11">
      <c r="D11" s="79"/>
      <c r="E11" s="79"/>
      <c r="F11" s="79"/>
      <c r="G11" s="79"/>
      <c r="H11" s="79"/>
      <c r="I11" s="79"/>
      <c r="J11" s="79"/>
      <c r="K11" s="79"/>
      <c r="L11" s="79"/>
      <c r="M11" s="80" t="s">
        <v>166</v>
      </c>
      <c r="N11" s="80" t="s">
        <v>167</v>
      </c>
      <c r="O11" s="80" t="s">
        <v>168</v>
      </c>
      <c r="P11" s="79"/>
      <c r="Q11" s="79"/>
      <c r="R11" s="79"/>
      <c r="S11" s="79"/>
      <c r="T11" s="79"/>
      <c r="U11" s="80" t="s">
        <v>169</v>
      </c>
      <c r="V11" s="80" t="s">
        <v>170</v>
      </c>
      <c r="W11" s="79"/>
      <c r="X11" s="79"/>
    </row>
    <row r="12" ht="17.25" customHeight="1">
      <c r="D12" s="345" t="s">
        <v>720</v>
      </c>
      <c r="E12" s="346" t="s">
        <v>585</v>
      </c>
      <c r="F12" s="346"/>
      <c r="G12" s="258"/>
      <c r="H12" s="258"/>
      <c r="I12" s="258"/>
      <c r="J12" s="258"/>
      <c r="K12" s="258"/>
      <c r="L12" s="258"/>
      <c r="M12" s="258"/>
      <c r="N12" s="258"/>
      <c r="O12" s="258"/>
      <c r="P12" s="258"/>
      <c r="Q12" s="258"/>
      <c r="R12" s="258"/>
      <c r="S12" s="258"/>
      <c r="T12" s="258"/>
      <c r="U12" s="258"/>
      <c r="V12" s="258"/>
      <c r="W12" s="258"/>
      <c r="X12" s="259"/>
    </row>
    <row r="13" ht="19.5" hidden="1" customHeight="1">
      <c r="A13" s="260"/>
      <c r="B13" s="260"/>
      <c r="C13" s="260"/>
      <c r="D13" s="82"/>
      <c r="E13" s="312"/>
      <c r="F13" s="261"/>
      <c r="G13" s="262">
        <v>1.0</v>
      </c>
      <c r="H13" s="262"/>
      <c r="I13" s="263"/>
      <c r="J13" s="263"/>
      <c r="K13" s="268" t="str">
        <f>+IFERROR(IF(COUNT(H13:J13),ROUND(SUM(H13:J13),0),""),"")</f>
        <v/>
      </c>
      <c r="L13" s="265" t="str">
        <f>+IFERROR(IF(COUNT(K13),ROUND(K13/'Shareholding Pattern'!$L$57*100,2),""),"")</f>
        <v/>
      </c>
      <c r="M13" s="266" t="str">
        <f>IF(H13="","",H13)</f>
        <v/>
      </c>
      <c r="N13" s="267"/>
      <c r="O13" s="221" t="str">
        <f>+IFERROR(IF(COUNT(M13:N13),ROUND(SUM(M13,N13),0),""),"")</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+IFERROR(IF(U13="","",(IF(COUNT(U13,K13),ROUND(SUM(U13)/SUM(K13)*100,2),""))),"")</f>
        <v/>
      </c>
      <c r="W13" s="262"/>
      <c r="X13" s="269"/>
      <c r="Y13" s="260"/>
      <c r="Z13" s="260"/>
      <c r="AA13" s="260"/>
      <c r="AB13" s="260"/>
      <c r="AC13" s="260">
        <f>IF(SUM(H13:W13)&gt;0,1,0)</f>
        <v>0</v>
      </c>
      <c r="AD13" s="260">
        <f>SUM(AC15:AC65535)</f>
        <v>0</v>
      </c>
    </row>
    <row r="14" ht="24.75" customHeight="1">
      <c r="D14" s="270"/>
      <c r="E14" s="271"/>
      <c r="F14" s="329" t="s">
        <v>721</v>
      </c>
      <c r="G14" s="271"/>
      <c r="H14" s="271"/>
      <c r="I14" s="271"/>
      <c r="J14" s="271"/>
      <c r="K14" s="271"/>
      <c r="L14" s="271"/>
      <c r="M14" s="271"/>
      <c r="N14" s="271"/>
      <c r="O14" s="271"/>
      <c r="P14" s="271"/>
      <c r="Q14" s="271"/>
      <c r="R14" s="271"/>
      <c r="S14" s="271"/>
      <c r="T14" s="271"/>
      <c r="U14" s="271"/>
      <c r="V14" s="271"/>
      <c r="W14" s="271"/>
      <c r="X14" s="272"/>
    </row>
    <row r="15" hidden="1">
      <c r="D15" s="270"/>
      <c r="E15" s="31"/>
      <c r="F15" s="31"/>
      <c r="G15" s="31"/>
      <c r="H15" s="271"/>
      <c r="I15" s="31"/>
      <c r="J15" s="37"/>
      <c r="K15" s="37"/>
      <c r="L15" s="31"/>
      <c r="M15" s="31"/>
      <c r="N15" s="37"/>
      <c r="O15" s="37"/>
      <c r="P15" s="31"/>
      <c r="Q15" s="31"/>
      <c r="R15" s="31"/>
      <c r="S15" s="31"/>
      <c r="T15" s="31"/>
      <c r="U15" s="31"/>
      <c r="V15" s="37"/>
      <c r="W15" s="272"/>
    </row>
    <row r="16" ht="19.5" customHeight="1">
      <c r="D16" s="347"/>
      <c r="E16" s="326" t="s">
        <v>168</v>
      </c>
      <c r="F16" s="326" t="s">
        <v>168</v>
      </c>
      <c r="G16" s="151" t="str">
        <f>+IFERROR(IF(COUNT(G14:G15),ROUND(SUM(G14:G15),0),""),"")</f>
        <v/>
      </c>
      <c r="H16" s="151" t="str">
        <f t="shared" ref="H16:K16" si="1">+IFERROR(IF(COUNT(H13:H15),ROUND(SUM(H13:H15),0),""),"")</f>
        <v/>
      </c>
      <c r="I16" s="151" t="str">
        <f t="shared" si="1"/>
        <v/>
      </c>
      <c r="J16" s="151" t="str">
        <f t="shared" si="1"/>
        <v/>
      </c>
      <c r="K16" s="151" t="str">
        <f t="shared" si="1"/>
        <v/>
      </c>
      <c r="L16" s="265" t="str">
        <f>+IFERROR(IF(COUNT(K16),ROUND(K16/'Shareholding Pattern'!$L$57*100,2),""),"")</f>
        <v/>
      </c>
      <c r="M16" s="85" t="str">
        <f t="shared" ref="M16:O16" si="2">+IFERROR(IF(COUNT(M13:M15),ROUND(SUM(M13:M15),0),""),"")</f>
        <v/>
      </c>
      <c r="N16" s="85" t="str">
        <f t="shared" si="2"/>
        <v/>
      </c>
      <c r="O16" s="85" t="str">
        <f t="shared" si="2"/>
        <v/>
      </c>
      <c r="P16" s="265" t="str">
        <f>+IFERROR(IF(COUNT(O16),ROUND(O16/('Shareholding Pattern'!$P$58)*100,2),""),"")</f>
        <v/>
      </c>
      <c r="Q16" s="151" t="str">
        <f t="shared" ref="Q16:S16" si="3">+IFERROR(IF(COUNT(Q13:Q15),ROUND(SUM(Q13:Q15),0),""),"")</f>
        <v/>
      </c>
      <c r="R16" s="151" t="str">
        <f t="shared" si="3"/>
        <v/>
      </c>
      <c r="S16" s="151" t="str">
        <f t="shared" si="3"/>
        <v/>
      </c>
      <c r="T16" s="265" t="str">
        <f>+IFERROR(IF(COUNT(K16,S16),ROUND(SUM(S16,K16)/SUM('Shareholding Pattern'!$L$57,'Shareholding Pattern'!$T$57)*100,2),""),"")</f>
        <v/>
      </c>
      <c r="U16" s="151" t="str">
        <f>+IFERROR(IF(COUNT(U13:U15),ROUND(SUM(U13:U15),0),""),"")</f>
        <v/>
      </c>
      <c r="V16" s="265" t="str">
        <f>+IFERROR(IF(COUNT(U16,K16),ROUND(SUM(U16)/SUM(K16)*100,2),""),0)</f>
        <v/>
      </c>
      <c r="W16" s="151" t="str">
        <f>+IFERROR(IF(COUNT(W13:W15),ROUND(SUM(W13:W15),0),""),"")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9">
    <mergeCell ref="D9:D11"/>
    <mergeCell ref="E9:E11"/>
    <mergeCell ref="F9:F11"/>
    <mergeCell ref="G9:G11"/>
    <mergeCell ref="H9:H11"/>
    <mergeCell ref="I9:I11"/>
    <mergeCell ref="J9:J11"/>
    <mergeCell ref="U9:V10"/>
    <mergeCell ref="W9:W11"/>
    <mergeCell ref="X9:X11"/>
    <mergeCell ref="Q9:Q11"/>
    <mergeCell ref="P10:P11"/>
    <mergeCell ref="K9:K11"/>
    <mergeCell ref="L9:L11"/>
    <mergeCell ref="M9:P9"/>
    <mergeCell ref="R9:R11"/>
    <mergeCell ref="S9:S11"/>
    <mergeCell ref="T9:T11"/>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F13">
      <formula1>EQ(LEN(F13),(10))</formula1>
    </dataValidation>
    <dataValidation type="decimal" operator="greaterThan" allowBlank="1" showErrorMessage="1" sqref="G13">
      <formula1>0.0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55" ref="E16"/>
    <hyperlink display="Total" location="'Shareholding Pattern'!F55" ref="F16"/>
  </hyperlinks>
  <printOptions/>
  <pageMargins bottom="0.75" footer="0.0" header="0.0" left="0.7" right="0.7" top="0.75"/>
  <pageSetup orientation="portrait"/>
  <drawing r:id="rId1"/>
</worksheet>
</file>

<file path=xl/worksheets/sheet3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9"/>
    <pageSetUpPr/>
  </sheetPr>
  <sheetViews>
    <sheetView showGridLines="0" workbookViewId="0"/>
  </sheetViews>
  <sheetFormatPr customHeight="1" defaultColWidth="14.43" defaultRowHeight="15.0"/>
  <cols>
    <col customWidth="1" hidden="1" min="1" max="3" width="2.71"/>
    <col customWidth="1" min="4" max="4" width="2.71"/>
    <col customWidth="1" min="5" max="5" width="7.14"/>
    <col customWidth="1" min="6" max="6" width="21.0"/>
    <col customWidth="1" min="7" max="7" width="22.43"/>
    <col customWidth="1" min="8" max="8" width="14.57"/>
    <col customWidth="1" min="9" max="9" width="30.14"/>
    <col customWidth="1" min="10" max="10" width="2.71"/>
  </cols>
  <sheetData>
    <row r="1" hidden="1">
      <c r="I1" s="348">
        <v>0.0</v>
      </c>
    </row>
    <row r="2" hidden="1">
      <c r="I2" s="348"/>
    </row>
    <row r="3" hidden="1">
      <c r="I3" s="348"/>
    </row>
    <row r="4" hidden="1">
      <c r="I4" s="348"/>
    </row>
    <row r="5" ht="19.5" hidden="1" customHeight="1">
      <c r="I5" s="348"/>
    </row>
    <row r="6" ht="12.75" customHeight="1">
      <c r="I6" s="348"/>
      <c r="J6" s="40"/>
    </row>
    <row r="7">
      <c r="I7" s="348"/>
      <c r="J7" s="40"/>
    </row>
    <row r="8" ht="11.25" customHeight="1">
      <c r="I8" s="348"/>
      <c r="J8" s="40"/>
    </row>
    <row r="9" ht="30.0" customHeight="1">
      <c r="E9" s="70" t="s">
        <v>722</v>
      </c>
      <c r="F9" s="3"/>
      <c r="G9" s="3"/>
      <c r="H9" s="3"/>
      <c r="I9" s="4"/>
      <c r="J9" s="40"/>
    </row>
    <row r="10">
      <c r="E10" s="72" t="s">
        <v>591</v>
      </c>
      <c r="F10" s="72" t="s">
        <v>128</v>
      </c>
      <c r="G10" s="72" t="s">
        <v>390</v>
      </c>
      <c r="H10" s="72" t="s">
        <v>405</v>
      </c>
      <c r="I10" s="72" t="s">
        <v>407</v>
      </c>
      <c r="J10" s="40"/>
    </row>
    <row r="11">
      <c r="E11" s="76"/>
      <c r="F11" s="76"/>
      <c r="G11" s="76"/>
      <c r="H11" s="76"/>
      <c r="I11" s="76"/>
      <c r="J11" s="40"/>
    </row>
    <row r="12">
      <c r="E12" s="79"/>
      <c r="F12" s="79"/>
      <c r="G12" s="79"/>
      <c r="H12" s="79"/>
      <c r="I12" s="79"/>
      <c r="J12" s="40"/>
    </row>
    <row r="13" ht="28.5" hidden="1" customHeight="1">
      <c r="E13" s="82"/>
      <c r="F13" s="262"/>
      <c r="G13" s="88"/>
      <c r="H13" s="349"/>
      <c r="I13" s="311"/>
      <c r="J13" s="40"/>
    </row>
    <row r="14" ht="25.5" customHeight="1">
      <c r="E14" s="270"/>
      <c r="F14" s="271"/>
      <c r="G14" s="271"/>
      <c r="H14" s="271"/>
      <c r="I14" s="350" t="s">
        <v>723</v>
      </c>
      <c r="J14" s="40"/>
    </row>
    <row r="15">
      <c r="I15" s="348"/>
    </row>
    <row r="16">
      <c r="I16" s="348"/>
    </row>
    <row r="17">
      <c r="I17" s="348"/>
    </row>
    <row r="18">
      <c r="I18" s="348"/>
    </row>
    <row r="19">
      <c r="I19" s="348"/>
    </row>
    <row r="20">
      <c r="I20" s="348"/>
    </row>
    <row r="21" ht="15.75" customHeight="1">
      <c r="I21" s="348"/>
    </row>
    <row r="22" ht="15.75" customHeight="1">
      <c r="I22" s="348"/>
    </row>
    <row r="23" ht="15.75" customHeight="1">
      <c r="I23" s="348"/>
    </row>
    <row r="24" ht="15.75" customHeight="1">
      <c r="I24" s="348"/>
    </row>
    <row r="25" ht="15.75" customHeight="1">
      <c r="I25" s="348"/>
    </row>
    <row r="26" ht="15.75" customHeight="1">
      <c r="I26" s="348"/>
    </row>
    <row r="27" ht="15.75" customHeight="1">
      <c r="I27" s="348"/>
    </row>
    <row r="28" ht="15.75" customHeight="1">
      <c r="I28" s="348"/>
    </row>
    <row r="29" ht="15.75" customHeight="1">
      <c r="I29" s="348"/>
    </row>
    <row r="30" ht="15.75" customHeight="1">
      <c r="I30" s="348"/>
    </row>
    <row r="31" ht="15.75" customHeight="1">
      <c r="I31" s="348"/>
    </row>
    <row r="32" ht="15.75" customHeight="1">
      <c r="I32" s="348"/>
    </row>
    <row r="33" ht="15.75" customHeight="1">
      <c r="I33" s="348"/>
    </row>
    <row r="34" ht="15.75" customHeight="1">
      <c r="I34" s="348"/>
    </row>
    <row r="35" ht="15.75" customHeight="1">
      <c r="I35" s="348"/>
    </row>
    <row r="36" ht="15.75" customHeight="1">
      <c r="I36" s="348"/>
    </row>
    <row r="37" ht="15.75" customHeight="1">
      <c r="I37" s="348"/>
    </row>
    <row r="38" ht="15.75" customHeight="1">
      <c r="I38" s="348"/>
    </row>
    <row r="39" ht="15.75" customHeight="1">
      <c r="I39" s="348"/>
    </row>
    <row r="40" ht="15.75" customHeight="1">
      <c r="I40" s="348"/>
    </row>
    <row r="41" ht="15.75" customHeight="1">
      <c r="I41" s="348"/>
    </row>
    <row r="42" ht="15.75" customHeight="1">
      <c r="I42" s="348"/>
    </row>
    <row r="43" ht="15.75" customHeight="1">
      <c r="I43" s="348"/>
    </row>
    <row r="44" ht="15.75" customHeight="1">
      <c r="I44" s="348"/>
    </row>
    <row r="45" ht="15.75" customHeight="1">
      <c r="I45" s="348"/>
    </row>
    <row r="46" ht="15.75" customHeight="1">
      <c r="I46" s="348"/>
    </row>
    <row r="47" ht="15.75" customHeight="1">
      <c r="I47" s="348"/>
    </row>
    <row r="48" ht="15.75" customHeight="1">
      <c r="I48" s="348"/>
    </row>
    <row r="49" ht="15.75" customHeight="1">
      <c r="I49" s="348"/>
    </row>
    <row r="50" ht="15.75" customHeight="1">
      <c r="I50" s="348"/>
    </row>
    <row r="51" ht="15.75" customHeight="1">
      <c r="I51" s="348"/>
    </row>
    <row r="52" ht="15.75" customHeight="1">
      <c r="I52" s="348"/>
    </row>
    <row r="53" ht="15.75" customHeight="1">
      <c r="I53" s="348"/>
    </row>
    <row r="54" ht="15.75" customHeight="1">
      <c r="I54" s="348"/>
    </row>
    <row r="55" ht="15.75" customHeight="1">
      <c r="I55" s="348"/>
    </row>
    <row r="56" ht="15.75" customHeight="1">
      <c r="I56" s="348"/>
    </row>
    <row r="57" ht="15.75" customHeight="1">
      <c r="I57" s="348"/>
    </row>
    <row r="58" ht="15.75" customHeight="1">
      <c r="I58" s="348"/>
    </row>
    <row r="59" ht="15.75" customHeight="1">
      <c r="I59" s="348"/>
    </row>
    <row r="60" ht="15.75" customHeight="1">
      <c r="I60" s="348"/>
    </row>
    <row r="61" ht="15.75" customHeight="1">
      <c r="I61" s="348"/>
    </row>
    <row r="62" ht="15.75" customHeight="1">
      <c r="I62" s="348"/>
    </row>
    <row r="63" ht="15.75" customHeight="1">
      <c r="I63" s="348"/>
    </row>
    <row r="64" ht="15.75" customHeight="1">
      <c r="I64" s="348"/>
    </row>
    <row r="65" ht="15.75" customHeight="1">
      <c r="I65" s="348"/>
    </row>
    <row r="66" ht="15.75" customHeight="1">
      <c r="I66" s="348"/>
    </row>
    <row r="67" ht="15.75" customHeight="1">
      <c r="I67" s="348"/>
    </row>
    <row r="68" ht="15.75" customHeight="1">
      <c r="I68" s="348"/>
    </row>
    <row r="69" ht="15.75" customHeight="1">
      <c r="I69" s="348"/>
    </row>
    <row r="70" ht="15.75" customHeight="1">
      <c r="I70" s="348"/>
    </row>
    <row r="71" ht="15.75" customHeight="1">
      <c r="I71" s="348"/>
    </row>
    <row r="72" ht="15.75" customHeight="1">
      <c r="I72" s="348"/>
    </row>
    <row r="73" ht="15.75" customHeight="1">
      <c r="I73" s="348"/>
    </row>
    <row r="74" ht="15.75" customHeight="1">
      <c r="I74" s="348"/>
    </row>
    <row r="75" ht="15.75" customHeight="1">
      <c r="I75" s="348"/>
    </row>
    <row r="76" ht="15.75" customHeight="1">
      <c r="I76" s="348"/>
    </row>
    <row r="77" ht="15.75" customHeight="1">
      <c r="I77" s="348"/>
    </row>
    <row r="78" ht="15.75" customHeight="1">
      <c r="I78" s="348"/>
    </row>
    <row r="79" ht="15.75" customHeight="1">
      <c r="I79" s="348"/>
    </row>
    <row r="80" ht="15.75" customHeight="1">
      <c r="I80" s="348"/>
    </row>
    <row r="81" ht="15.75" customHeight="1">
      <c r="I81" s="348"/>
    </row>
    <row r="82" ht="15.75" customHeight="1">
      <c r="I82" s="348"/>
    </row>
    <row r="83" ht="15.75" customHeight="1">
      <c r="I83" s="348"/>
    </row>
    <row r="84" ht="15.75" customHeight="1">
      <c r="I84" s="348"/>
    </row>
    <row r="85" ht="15.75" customHeight="1">
      <c r="I85" s="348"/>
    </row>
    <row r="86" ht="15.75" customHeight="1">
      <c r="I86" s="348"/>
    </row>
    <row r="87" ht="15.75" customHeight="1">
      <c r="I87" s="348"/>
    </row>
    <row r="88" ht="15.75" customHeight="1">
      <c r="I88" s="348"/>
    </row>
    <row r="89" ht="15.75" customHeight="1">
      <c r="I89" s="348"/>
    </row>
    <row r="90" ht="15.75" customHeight="1">
      <c r="I90" s="348"/>
    </row>
    <row r="91" ht="15.75" customHeight="1">
      <c r="I91" s="348"/>
    </row>
    <row r="92" ht="15.75" customHeight="1">
      <c r="I92" s="348"/>
    </row>
    <row r="93" ht="15.75" customHeight="1">
      <c r="I93" s="348"/>
    </row>
    <row r="94" ht="15.75" customHeight="1">
      <c r="I94" s="348"/>
    </row>
    <row r="95" ht="15.75" customHeight="1">
      <c r="I95" s="348"/>
    </row>
    <row r="96" ht="15.75" customHeight="1">
      <c r="I96" s="348"/>
    </row>
    <row r="97" ht="15.75" customHeight="1">
      <c r="I97" s="348"/>
    </row>
    <row r="98" ht="15.75" customHeight="1">
      <c r="I98" s="348"/>
    </row>
    <row r="99" ht="15.75" customHeight="1">
      <c r="I99" s="348"/>
    </row>
    <row r="100" ht="15.75" customHeight="1">
      <c r="I100" s="348"/>
    </row>
    <row r="101" ht="15.75" customHeight="1">
      <c r="I101" s="348"/>
    </row>
    <row r="102" ht="15.75" customHeight="1">
      <c r="I102" s="348"/>
    </row>
    <row r="103" ht="15.75" customHeight="1">
      <c r="I103" s="348"/>
    </row>
    <row r="104" ht="15.75" customHeight="1">
      <c r="I104" s="348"/>
    </row>
    <row r="105" ht="15.75" customHeight="1">
      <c r="I105" s="348"/>
    </row>
    <row r="106" ht="15.75" customHeight="1">
      <c r="I106" s="348"/>
    </row>
    <row r="107" ht="15.75" customHeight="1">
      <c r="I107" s="348"/>
    </row>
    <row r="108" ht="15.75" customHeight="1">
      <c r="I108" s="348"/>
    </row>
    <row r="109" ht="15.75" customHeight="1">
      <c r="I109" s="348"/>
    </row>
    <row r="110" ht="15.75" customHeight="1">
      <c r="I110" s="348"/>
    </row>
    <row r="111" ht="15.75" customHeight="1">
      <c r="I111" s="348"/>
    </row>
    <row r="112" ht="15.75" customHeight="1">
      <c r="I112" s="348"/>
    </row>
    <row r="113" ht="15.75" customHeight="1">
      <c r="I113" s="348"/>
    </row>
    <row r="114" ht="15.75" customHeight="1">
      <c r="I114" s="348"/>
    </row>
    <row r="115" ht="15.75" customHeight="1">
      <c r="I115" s="348"/>
    </row>
    <row r="116" ht="15.75" customHeight="1">
      <c r="I116" s="348"/>
    </row>
    <row r="117" ht="15.75" customHeight="1">
      <c r="I117" s="348"/>
    </row>
    <row r="118" ht="15.75" customHeight="1">
      <c r="I118" s="348"/>
    </row>
    <row r="119" ht="15.75" customHeight="1">
      <c r="I119" s="348"/>
    </row>
    <row r="120" ht="15.75" customHeight="1">
      <c r="I120" s="348"/>
    </row>
    <row r="121" ht="15.75" customHeight="1">
      <c r="I121" s="348"/>
    </row>
    <row r="122" ht="15.75" customHeight="1">
      <c r="I122" s="348"/>
    </row>
    <row r="123" ht="15.75" customHeight="1">
      <c r="I123" s="348"/>
    </row>
    <row r="124" ht="15.75" customHeight="1">
      <c r="I124" s="348"/>
    </row>
    <row r="125" ht="15.75" customHeight="1">
      <c r="I125" s="348"/>
    </row>
    <row r="126" ht="15.75" customHeight="1">
      <c r="I126" s="348"/>
    </row>
    <row r="127" ht="15.75" customHeight="1">
      <c r="I127" s="348"/>
    </row>
    <row r="128" ht="15.75" customHeight="1">
      <c r="I128" s="348"/>
    </row>
    <row r="129" ht="15.75" customHeight="1">
      <c r="I129" s="348"/>
    </row>
    <row r="130" ht="15.75" customHeight="1">
      <c r="I130" s="348"/>
    </row>
    <row r="131" ht="15.75" customHeight="1">
      <c r="I131" s="348"/>
    </row>
    <row r="132" ht="15.75" customHeight="1">
      <c r="I132" s="348"/>
    </row>
    <row r="133" ht="15.75" customHeight="1">
      <c r="I133" s="348"/>
    </row>
    <row r="134" ht="15.75" customHeight="1">
      <c r="I134" s="348"/>
    </row>
    <row r="135" ht="15.75" customHeight="1">
      <c r="I135" s="348"/>
    </row>
    <row r="136" ht="15.75" customHeight="1">
      <c r="I136" s="348"/>
    </row>
    <row r="137" ht="15.75" customHeight="1">
      <c r="I137" s="348"/>
    </row>
    <row r="138" ht="15.75" customHeight="1">
      <c r="I138" s="348"/>
    </row>
    <row r="139" ht="15.75" customHeight="1">
      <c r="I139" s="348"/>
    </row>
    <row r="140" ht="15.75" customHeight="1">
      <c r="I140" s="348"/>
    </row>
    <row r="141" ht="15.75" customHeight="1">
      <c r="I141" s="348"/>
    </row>
    <row r="142" ht="15.75" customHeight="1">
      <c r="I142" s="348"/>
    </row>
    <row r="143" ht="15.75" customHeight="1">
      <c r="I143" s="348"/>
    </row>
    <row r="144" ht="15.75" customHeight="1">
      <c r="I144" s="348"/>
    </row>
    <row r="145" ht="15.75" customHeight="1">
      <c r="I145" s="348"/>
    </row>
    <row r="146" ht="15.75" customHeight="1">
      <c r="I146" s="348"/>
    </row>
    <row r="147" ht="15.75" customHeight="1">
      <c r="I147" s="348"/>
    </row>
    <row r="148" ht="15.75" customHeight="1">
      <c r="I148" s="348"/>
    </row>
    <row r="149" ht="15.75" customHeight="1">
      <c r="I149" s="348"/>
    </row>
    <row r="150" ht="15.75" customHeight="1">
      <c r="I150" s="348"/>
    </row>
    <row r="151" ht="15.75" customHeight="1">
      <c r="I151" s="348"/>
    </row>
    <row r="152" ht="15.75" customHeight="1">
      <c r="I152" s="348"/>
    </row>
    <row r="153" ht="15.75" customHeight="1">
      <c r="I153" s="348"/>
    </row>
    <row r="154" ht="15.75" customHeight="1">
      <c r="I154" s="348"/>
    </row>
    <row r="155" ht="15.75" customHeight="1">
      <c r="I155" s="348"/>
    </row>
    <row r="156" ht="15.75" customHeight="1">
      <c r="I156" s="348"/>
    </row>
    <row r="157" ht="15.75" customHeight="1">
      <c r="I157" s="348"/>
    </row>
    <row r="158" ht="15.75" customHeight="1">
      <c r="I158" s="348"/>
    </row>
    <row r="159" ht="15.75" customHeight="1">
      <c r="I159" s="348"/>
    </row>
    <row r="160" ht="15.75" customHeight="1">
      <c r="I160" s="348"/>
    </row>
    <row r="161" ht="15.75" customHeight="1">
      <c r="I161" s="348"/>
    </row>
    <row r="162" ht="15.75" customHeight="1">
      <c r="I162" s="348"/>
    </row>
    <row r="163" ht="15.75" customHeight="1">
      <c r="I163" s="348"/>
    </row>
    <row r="164" ht="15.75" customHeight="1">
      <c r="I164" s="348"/>
    </row>
    <row r="165" ht="15.75" customHeight="1">
      <c r="I165" s="348"/>
    </row>
    <row r="166" ht="15.75" customHeight="1">
      <c r="I166" s="348"/>
    </row>
    <row r="167" ht="15.75" customHeight="1">
      <c r="I167" s="348"/>
    </row>
    <row r="168" ht="15.75" customHeight="1">
      <c r="I168" s="348"/>
    </row>
    <row r="169" ht="15.75" customHeight="1">
      <c r="I169" s="348"/>
    </row>
    <row r="170" ht="15.75" customHeight="1">
      <c r="I170" s="348"/>
    </row>
    <row r="171" ht="15.75" customHeight="1">
      <c r="I171" s="348"/>
    </row>
    <row r="172" ht="15.75" customHeight="1">
      <c r="I172" s="348"/>
    </row>
    <row r="173" ht="15.75" customHeight="1">
      <c r="I173" s="348"/>
    </row>
    <row r="174" ht="15.75" customHeight="1">
      <c r="I174" s="348"/>
    </row>
    <row r="175" ht="15.75" customHeight="1">
      <c r="I175" s="348"/>
    </row>
    <row r="176" ht="15.75" customHeight="1">
      <c r="I176" s="348"/>
    </row>
    <row r="177" ht="15.75" customHeight="1">
      <c r="I177" s="348"/>
    </row>
    <row r="178" ht="15.75" customHeight="1">
      <c r="I178" s="348"/>
    </row>
    <row r="179" ht="15.75" customHeight="1">
      <c r="I179" s="348"/>
    </row>
    <row r="180" ht="15.75" customHeight="1">
      <c r="I180" s="348"/>
    </row>
    <row r="181" ht="15.75" customHeight="1">
      <c r="I181" s="348"/>
    </row>
    <row r="182" ht="15.75" customHeight="1">
      <c r="I182" s="348"/>
    </row>
    <row r="183" ht="15.75" customHeight="1">
      <c r="I183" s="348"/>
    </row>
    <row r="184" ht="15.75" customHeight="1">
      <c r="I184" s="348"/>
    </row>
    <row r="185" ht="15.75" customHeight="1">
      <c r="I185" s="348"/>
    </row>
    <row r="186" ht="15.75" customHeight="1">
      <c r="I186" s="348"/>
    </row>
    <row r="187" ht="15.75" customHeight="1">
      <c r="I187" s="348"/>
    </row>
    <row r="188" ht="15.75" customHeight="1">
      <c r="I188" s="348"/>
    </row>
    <row r="189" ht="15.75" customHeight="1">
      <c r="I189" s="348"/>
    </row>
    <row r="190" ht="15.75" customHeight="1">
      <c r="I190" s="348"/>
    </row>
    <row r="191" ht="15.75" customHeight="1">
      <c r="I191" s="348"/>
    </row>
    <row r="192" ht="15.75" customHeight="1">
      <c r="I192" s="348"/>
    </row>
    <row r="193" ht="15.75" customHeight="1">
      <c r="I193" s="348"/>
    </row>
    <row r="194" ht="15.75" customHeight="1">
      <c r="I194" s="348"/>
    </row>
    <row r="195" ht="15.75" customHeight="1">
      <c r="I195" s="348"/>
    </row>
    <row r="196" ht="15.75" customHeight="1">
      <c r="I196" s="348"/>
    </row>
    <row r="197" ht="15.75" customHeight="1">
      <c r="I197" s="348"/>
    </row>
    <row r="198" ht="15.75" customHeight="1">
      <c r="I198" s="348"/>
    </row>
    <row r="199" ht="15.75" customHeight="1">
      <c r="I199" s="348"/>
    </row>
    <row r="200" ht="15.75" customHeight="1">
      <c r="I200" s="348"/>
    </row>
    <row r="201" ht="15.75" customHeight="1">
      <c r="I201" s="348"/>
    </row>
    <row r="202" ht="15.75" customHeight="1">
      <c r="I202" s="348"/>
    </row>
    <row r="203" ht="15.75" customHeight="1">
      <c r="I203" s="348"/>
    </row>
    <row r="204" ht="15.75" customHeight="1">
      <c r="I204" s="348"/>
    </row>
    <row r="205" ht="15.75" customHeight="1">
      <c r="I205" s="348"/>
    </row>
    <row r="206" ht="15.75" customHeight="1">
      <c r="I206" s="348"/>
    </row>
    <row r="207" ht="15.75" customHeight="1">
      <c r="I207" s="348"/>
    </row>
    <row r="208" ht="15.75" customHeight="1">
      <c r="I208" s="348"/>
    </row>
    <row r="209" ht="15.75" customHeight="1">
      <c r="I209" s="348"/>
    </row>
    <row r="210" ht="15.75" customHeight="1">
      <c r="I210" s="348"/>
    </row>
    <row r="211" ht="15.75" customHeight="1">
      <c r="I211" s="348"/>
    </row>
    <row r="212" ht="15.75" customHeight="1">
      <c r="I212" s="348"/>
    </row>
    <row r="213" ht="15.75" customHeight="1">
      <c r="I213" s="348"/>
    </row>
    <row r="214" ht="15.75" customHeight="1">
      <c r="I214" s="348"/>
    </row>
    <row r="215" ht="15.75" customHeight="1">
      <c r="I215" s="348"/>
    </row>
    <row r="216" ht="15.75" customHeight="1">
      <c r="I216" s="348"/>
    </row>
    <row r="217" ht="15.75" customHeight="1">
      <c r="I217" s="348"/>
    </row>
    <row r="218" ht="15.75" customHeight="1">
      <c r="I218" s="348"/>
    </row>
    <row r="219" ht="15.75" customHeight="1">
      <c r="I219" s="348"/>
    </row>
    <row r="220" ht="15.75" customHeight="1">
      <c r="I220" s="348"/>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6">
    <mergeCell ref="E9:I9"/>
    <mergeCell ref="E10:E12"/>
    <mergeCell ref="F10:F12"/>
    <mergeCell ref="G10:G12"/>
    <mergeCell ref="H10:H12"/>
    <mergeCell ref="I10:I12"/>
  </mergeCells>
  <dataValidations>
    <dataValidation type="decimal" operator="greaterThanOrEqual" allowBlank="1" showErrorMessage="1" sqref="F13:H13">
      <formula1>0.0</formula1>
    </dataValidation>
  </dataValidations>
  <hyperlinks>
    <hyperlink display="Back" location="'Shareholding Pattern'!F27" ref="I14"/>
  </hyperlinks>
  <printOptions/>
  <pageMargins bottom="0.75" footer="0.0" header="0.0" left="0.7" right="0.7" top="0.75"/>
  <pageSetup orientation="portrait"/>
  <drawing r:id="rId1"/>
</worksheet>
</file>

<file path=xl/worksheets/sheet3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6" width="8.71"/>
  </cols>
  <sheetData>
    <row r="1">
      <c r="E1" s="69">
        <v>11.0</v>
      </c>
    </row>
    <row r="3">
      <c r="B3" s="351"/>
    </row>
    <row r="4">
      <c r="B4" s="351"/>
    </row>
    <row r="5">
      <c r="B5" s="351" t="s">
        <v>724</v>
      </c>
    </row>
    <row r="6">
      <c r="B6" s="351" t="s">
        <v>724</v>
      </c>
    </row>
    <row r="7">
      <c r="B7" s="351" t="s">
        <v>724</v>
      </c>
    </row>
    <row r="8">
      <c r="B8" s="351" t="s">
        <v>725</v>
      </c>
    </row>
    <row r="9">
      <c r="B9" s="351" t="s">
        <v>726</v>
      </c>
    </row>
    <row r="10">
      <c r="B10" s="351" t="s">
        <v>727</v>
      </c>
    </row>
    <row r="11">
      <c r="B11" s="351" t="s">
        <v>727</v>
      </c>
    </row>
    <row r="12">
      <c r="B12" s="351"/>
    </row>
    <row r="13">
      <c r="B13" s="351"/>
    </row>
    <row r="14">
      <c r="B14" s="351"/>
    </row>
    <row r="15">
      <c r="B15" s="351"/>
    </row>
    <row r="16">
      <c r="B16" s="351"/>
    </row>
    <row r="17">
      <c r="B17" s="351"/>
    </row>
    <row r="18">
      <c r="B18" s="351"/>
    </row>
    <row r="19">
      <c r="B19" s="351"/>
    </row>
    <row r="20">
      <c r="B20" s="351"/>
    </row>
    <row r="21" ht="15.75" customHeight="1">
      <c r="B21" s="351"/>
    </row>
    <row r="22" ht="15.75" customHeight="1">
      <c r="B22" s="351"/>
    </row>
    <row r="23" ht="15.75" customHeight="1">
      <c r="B23" s="351"/>
    </row>
    <row r="24" ht="15.75" customHeight="1">
      <c r="B24" s="351"/>
    </row>
    <row r="25" ht="15.75" customHeight="1">
      <c r="B25" s="351"/>
    </row>
    <row r="26" ht="15.75" customHeight="1">
      <c r="B26" s="351"/>
    </row>
    <row r="27" ht="15.75" customHeight="1">
      <c r="B27" s="351"/>
    </row>
    <row r="28" ht="15.75" customHeight="1">
      <c r="B28" s="351"/>
    </row>
    <row r="29" ht="15.75" customHeight="1">
      <c r="B29" s="351"/>
    </row>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

<file path=xl/worksheets/sheet3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9"/>
    <pageSetUpPr/>
  </sheetPr>
  <sheetViews>
    <sheetView showGridLines="0" workbookViewId="0"/>
  </sheetViews>
  <sheetFormatPr customHeight="1" defaultColWidth="14.43" defaultRowHeight="15.0"/>
  <cols>
    <col customWidth="1" hidden="1" min="1" max="2" width="2.71"/>
    <col customWidth="1" min="3" max="3" width="2.71"/>
    <col customWidth="1" min="4" max="4" width="7.14"/>
    <col customWidth="1" min="5" max="6" width="35.71"/>
    <col customWidth="1" min="7" max="7" width="17.29"/>
    <col customWidth="1" min="8" max="8" width="14.57"/>
    <col customWidth="1" min="9" max="9" width="2.71"/>
  </cols>
  <sheetData>
    <row r="1" hidden="1">
      <c r="E1" s="283"/>
      <c r="I1" s="69">
        <v>0.0</v>
      </c>
    </row>
    <row r="2" hidden="1">
      <c r="E2" s="283"/>
    </row>
    <row r="3" hidden="1">
      <c r="E3" s="283"/>
    </row>
    <row r="4" hidden="1">
      <c r="E4" s="283"/>
    </row>
    <row r="5" hidden="1">
      <c r="E5" s="283"/>
    </row>
    <row r="6">
      <c r="E6" s="283"/>
    </row>
    <row r="7">
      <c r="E7" s="283"/>
    </row>
    <row r="8">
      <c r="E8" s="283"/>
    </row>
    <row r="9" ht="30.0" customHeight="1">
      <c r="D9" s="352" t="s">
        <v>579</v>
      </c>
      <c r="E9" s="3"/>
      <c r="F9" s="3"/>
      <c r="G9" s="3"/>
      <c r="H9" s="4"/>
    </row>
    <row r="10">
      <c r="D10" s="72" t="s">
        <v>591</v>
      </c>
      <c r="E10" s="72" t="s">
        <v>397</v>
      </c>
      <c r="F10" s="72" t="s">
        <v>399</v>
      </c>
      <c r="G10" s="72" t="s">
        <v>400</v>
      </c>
      <c r="H10" s="72" t="s">
        <v>403</v>
      </c>
    </row>
    <row r="11">
      <c r="D11" s="76"/>
      <c r="E11" s="76"/>
      <c r="F11" s="76"/>
      <c r="G11" s="76"/>
      <c r="H11" s="76"/>
    </row>
    <row r="12">
      <c r="D12" s="79"/>
      <c r="E12" s="79"/>
      <c r="F12" s="79"/>
      <c r="G12" s="79"/>
      <c r="H12" s="79"/>
    </row>
    <row r="13" hidden="1">
      <c r="D13" s="82"/>
      <c r="E13" s="88"/>
      <c r="F13" s="88"/>
      <c r="G13" s="353"/>
      <c r="H13" s="295"/>
    </row>
    <row r="14" ht="24.75" customHeight="1">
      <c r="D14" s="277"/>
      <c r="E14" s="297"/>
      <c r="F14" s="271"/>
      <c r="G14" s="271"/>
      <c r="H14" s="350" t="s">
        <v>723</v>
      </c>
    </row>
    <row r="15">
      <c r="E15" s="283"/>
    </row>
    <row r="16">
      <c r="E16" s="283"/>
    </row>
    <row r="17">
      <c r="E17" s="283"/>
    </row>
    <row r="18">
      <c r="E18" s="283"/>
    </row>
    <row r="19">
      <c r="E19" s="283"/>
    </row>
    <row r="20">
      <c r="E20" s="283"/>
    </row>
    <row r="21" ht="15.75" customHeight="1">
      <c r="E21" s="283"/>
    </row>
    <row r="22" ht="15.75" customHeight="1">
      <c r="E22" s="283"/>
    </row>
    <row r="23" ht="15.75" customHeight="1">
      <c r="E23" s="283"/>
    </row>
    <row r="24" ht="15.75" customHeight="1">
      <c r="E24" s="283"/>
    </row>
    <row r="25" ht="15.75" customHeight="1">
      <c r="E25" s="283"/>
    </row>
    <row r="26" ht="15.75" customHeight="1">
      <c r="E26" s="283"/>
    </row>
    <row r="27" ht="15.75" customHeight="1">
      <c r="E27" s="283"/>
    </row>
    <row r="28" ht="15.75" customHeight="1">
      <c r="E28" s="283"/>
    </row>
    <row r="29" ht="15.75" customHeight="1">
      <c r="E29" s="283"/>
    </row>
    <row r="30" ht="15.75" customHeight="1">
      <c r="E30" s="283"/>
    </row>
    <row r="31" ht="15.75" customHeight="1">
      <c r="E31" s="283"/>
    </row>
    <row r="32" ht="15.75" customHeight="1">
      <c r="E32" s="283"/>
    </row>
    <row r="33" ht="15.75" customHeight="1">
      <c r="E33" s="283"/>
    </row>
    <row r="34" ht="15.75" customHeight="1">
      <c r="E34" s="283"/>
    </row>
    <row r="35" ht="15.75" customHeight="1">
      <c r="E35" s="283"/>
    </row>
    <row r="36" ht="15.75" customHeight="1">
      <c r="E36" s="283"/>
    </row>
    <row r="37" ht="15.75" customHeight="1">
      <c r="E37" s="283"/>
    </row>
    <row r="38" ht="15.75" customHeight="1">
      <c r="E38" s="283"/>
    </row>
    <row r="39" ht="15.75" customHeight="1">
      <c r="E39" s="283"/>
    </row>
    <row r="40" ht="15.75" customHeight="1">
      <c r="E40" s="283"/>
    </row>
    <row r="41" ht="15.75" customHeight="1">
      <c r="E41" s="283"/>
    </row>
    <row r="42" ht="15.75" customHeight="1">
      <c r="E42" s="283"/>
    </row>
    <row r="43" ht="15.75" customHeight="1">
      <c r="E43" s="283"/>
    </row>
    <row r="44" ht="15.75" customHeight="1">
      <c r="E44" s="283"/>
    </row>
    <row r="45" ht="15.75" customHeight="1">
      <c r="E45" s="283"/>
    </row>
    <row r="46" ht="15.75" customHeight="1">
      <c r="E46" s="283"/>
    </row>
    <row r="47" ht="15.75" customHeight="1">
      <c r="E47" s="283"/>
    </row>
    <row r="48" ht="15.75" customHeight="1">
      <c r="E48" s="283"/>
    </row>
    <row r="49" ht="15.75" customHeight="1">
      <c r="E49" s="283"/>
    </row>
    <row r="50" ht="15.75" customHeight="1">
      <c r="E50" s="283"/>
    </row>
    <row r="51" ht="15.75" customHeight="1">
      <c r="E51" s="283"/>
    </row>
    <row r="52" ht="15.75" customHeight="1">
      <c r="E52" s="283"/>
    </row>
    <row r="53" ht="15.75" customHeight="1">
      <c r="E53" s="283"/>
    </row>
    <row r="54" ht="15.75" customHeight="1">
      <c r="E54" s="283"/>
    </row>
    <row r="55" ht="15.75" customHeight="1">
      <c r="E55" s="283"/>
    </row>
    <row r="56" ht="15.75" customHeight="1">
      <c r="E56" s="283"/>
    </row>
    <row r="57" ht="15.75" customHeight="1">
      <c r="E57" s="283"/>
    </row>
    <row r="58" ht="15.75" customHeight="1">
      <c r="E58" s="283"/>
    </row>
    <row r="59" ht="15.75" customHeight="1">
      <c r="E59" s="283"/>
    </row>
    <row r="60" ht="15.75" customHeight="1">
      <c r="E60" s="283"/>
    </row>
    <row r="61" ht="15.75" customHeight="1">
      <c r="E61" s="283"/>
    </row>
    <row r="62" ht="15.75" customHeight="1">
      <c r="E62" s="283"/>
    </row>
    <row r="63" ht="15.75" customHeight="1">
      <c r="E63" s="283"/>
    </row>
    <row r="64" ht="15.75" customHeight="1">
      <c r="E64" s="283"/>
    </row>
    <row r="65" ht="15.75" customHeight="1">
      <c r="E65" s="283"/>
    </row>
    <row r="66" ht="15.75" customHeight="1">
      <c r="E66" s="283"/>
    </row>
    <row r="67" ht="15.75" customHeight="1">
      <c r="E67" s="283"/>
    </row>
    <row r="68" ht="15.75" customHeight="1">
      <c r="E68" s="283"/>
    </row>
    <row r="69" ht="15.75" customHeight="1">
      <c r="E69" s="283"/>
    </row>
    <row r="70" ht="15.75" customHeight="1">
      <c r="E70" s="283"/>
    </row>
    <row r="71" ht="15.75" customHeight="1">
      <c r="E71" s="283"/>
    </row>
    <row r="72" ht="15.75" customHeight="1">
      <c r="E72" s="283"/>
    </row>
    <row r="73" ht="15.75" customHeight="1">
      <c r="E73" s="283"/>
    </row>
    <row r="74" ht="15.75" customHeight="1">
      <c r="E74" s="283"/>
    </row>
    <row r="75" ht="15.75" customHeight="1">
      <c r="E75" s="283"/>
    </row>
    <row r="76" ht="15.75" customHeight="1">
      <c r="E76" s="283"/>
    </row>
    <row r="77" ht="15.75" customHeight="1">
      <c r="E77" s="283"/>
    </row>
    <row r="78" ht="15.75" customHeight="1">
      <c r="E78" s="283"/>
    </row>
    <row r="79" ht="15.75" customHeight="1">
      <c r="E79" s="283"/>
    </row>
    <row r="80" ht="15.75" customHeight="1">
      <c r="E80" s="283"/>
    </row>
    <row r="81" ht="15.75" customHeight="1">
      <c r="E81" s="283"/>
    </row>
    <row r="82" ht="15.75" customHeight="1">
      <c r="E82" s="283"/>
    </row>
    <row r="83" ht="15.75" customHeight="1">
      <c r="E83" s="283"/>
    </row>
    <row r="84" ht="15.75" customHeight="1">
      <c r="E84" s="283"/>
    </row>
    <row r="85" ht="15.75" customHeight="1">
      <c r="E85" s="283"/>
    </row>
    <row r="86" ht="15.75" customHeight="1">
      <c r="E86" s="283"/>
    </row>
    <row r="87" ht="15.75" customHeight="1">
      <c r="E87" s="283"/>
    </row>
    <row r="88" ht="15.75" customHeight="1">
      <c r="E88" s="283"/>
    </row>
    <row r="89" ht="15.75" customHeight="1">
      <c r="E89" s="283"/>
    </row>
    <row r="90" ht="15.75" customHeight="1">
      <c r="E90" s="283"/>
    </row>
    <row r="91" ht="15.75" customHeight="1">
      <c r="E91" s="283"/>
    </row>
    <row r="92" ht="15.75" customHeight="1">
      <c r="E92" s="283"/>
    </row>
    <row r="93" ht="15.75" customHeight="1">
      <c r="E93" s="283"/>
    </row>
    <row r="94" ht="15.75" customHeight="1">
      <c r="E94" s="283"/>
    </row>
    <row r="95" ht="15.75" customHeight="1">
      <c r="E95" s="283"/>
    </row>
    <row r="96" ht="15.75" customHeight="1">
      <c r="E96" s="283"/>
    </row>
    <row r="97" ht="15.75" customHeight="1">
      <c r="E97" s="283"/>
    </row>
    <row r="98" ht="15.75" customHeight="1">
      <c r="E98" s="283"/>
    </row>
    <row r="99" ht="15.75" customHeight="1">
      <c r="E99" s="283"/>
    </row>
    <row r="100" ht="15.75" customHeight="1">
      <c r="E100" s="283"/>
    </row>
    <row r="101" ht="15.75" customHeight="1">
      <c r="E101" s="283"/>
    </row>
    <row r="102" ht="15.75" customHeight="1">
      <c r="E102" s="283"/>
    </row>
    <row r="103" ht="15.75" customHeight="1">
      <c r="E103" s="283"/>
    </row>
    <row r="104" ht="15.75" customHeight="1">
      <c r="E104" s="283"/>
    </row>
    <row r="105" ht="15.75" customHeight="1">
      <c r="E105" s="283"/>
    </row>
    <row r="106" ht="15.75" customHeight="1">
      <c r="E106" s="283"/>
    </row>
    <row r="107" ht="15.75" customHeight="1">
      <c r="E107" s="283"/>
    </row>
    <row r="108" ht="15.75" customHeight="1">
      <c r="E108" s="283"/>
    </row>
    <row r="109" ht="15.75" customHeight="1">
      <c r="E109" s="283"/>
    </row>
    <row r="110" ht="15.75" customHeight="1">
      <c r="E110" s="283"/>
    </row>
    <row r="111" ht="15.75" customHeight="1">
      <c r="E111" s="283"/>
    </row>
    <row r="112" ht="15.75" customHeight="1">
      <c r="E112" s="283"/>
    </row>
    <row r="113" ht="15.75" customHeight="1">
      <c r="E113" s="283"/>
    </row>
    <row r="114" ht="15.75" customHeight="1">
      <c r="E114" s="283"/>
    </row>
    <row r="115" ht="15.75" customHeight="1">
      <c r="E115" s="283"/>
    </row>
    <row r="116" ht="15.75" customHeight="1">
      <c r="E116" s="283"/>
    </row>
    <row r="117" ht="15.75" customHeight="1">
      <c r="E117" s="283"/>
    </row>
    <row r="118" ht="15.75" customHeight="1">
      <c r="E118" s="283"/>
    </row>
    <row r="119" ht="15.75" customHeight="1">
      <c r="E119" s="283"/>
    </row>
    <row r="120" ht="15.75" customHeight="1">
      <c r="E120" s="283"/>
    </row>
    <row r="121" ht="15.75" customHeight="1">
      <c r="E121" s="283"/>
    </row>
    <row r="122" ht="15.75" customHeight="1">
      <c r="E122" s="283"/>
    </row>
    <row r="123" ht="15.75" customHeight="1">
      <c r="E123" s="283"/>
    </row>
    <row r="124" ht="15.75" customHeight="1">
      <c r="E124" s="283"/>
    </row>
    <row r="125" ht="15.75" customHeight="1">
      <c r="E125" s="283"/>
    </row>
    <row r="126" ht="15.75" customHeight="1">
      <c r="E126" s="283"/>
    </row>
    <row r="127" ht="15.75" customHeight="1">
      <c r="E127" s="283"/>
    </row>
    <row r="128" ht="15.75" customHeight="1">
      <c r="E128" s="283"/>
    </row>
    <row r="129" ht="15.75" customHeight="1">
      <c r="E129" s="283"/>
    </row>
    <row r="130" ht="15.75" customHeight="1">
      <c r="E130" s="283"/>
    </row>
    <row r="131" ht="15.75" customHeight="1">
      <c r="E131" s="283"/>
    </row>
    <row r="132" ht="15.75" customHeight="1">
      <c r="E132" s="283"/>
    </row>
    <row r="133" ht="15.75" customHeight="1">
      <c r="E133" s="283"/>
    </row>
    <row r="134" ht="15.75" customHeight="1">
      <c r="E134" s="283"/>
    </row>
    <row r="135" ht="15.75" customHeight="1">
      <c r="E135" s="283"/>
    </row>
    <row r="136" ht="15.75" customHeight="1">
      <c r="E136" s="283"/>
    </row>
    <row r="137" ht="15.75" customHeight="1">
      <c r="E137" s="283"/>
    </row>
    <row r="138" ht="15.75" customHeight="1">
      <c r="E138" s="283"/>
    </row>
    <row r="139" ht="15.75" customHeight="1">
      <c r="E139" s="283"/>
    </row>
    <row r="140" ht="15.75" customHeight="1">
      <c r="E140" s="283"/>
    </row>
    <row r="141" ht="15.75" customHeight="1">
      <c r="E141" s="283"/>
    </row>
    <row r="142" ht="15.75" customHeight="1">
      <c r="E142" s="283"/>
    </row>
    <row r="143" ht="15.75" customHeight="1">
      <c r="E143" s="283"/>
    </row>
    <row r="144" ht="15.75" customHeight="1">
      <c r="E144" s="283"/>
    </row>
    <row r="145" ht="15.75" customHeight="1">
      <c r="E145" s="283"/>
    </row>
    <row r="146" ht="15.75" customHeight="1">
      <c r="E146" s="283"/>
    </row>
    <row r="147" ht="15.75" customHeight="1">
      <c r="E147" s="283"/>
    </row>
    <row r="148" ht="15.75" customHeight="1">
      <c r="E148" s="283"/>
    </row>
    <row r="149" ht="15.75" customHeight="1">
      <c r="E149" s="283"/>
    </row>
    <row r="150" ht="15.75" customHeight="1">
      <c r="E150" s="283"/>
    </row>
    <row r="151" ht="15.75" customHeight="1">
      <c r="E151" s="283"/>
    </row>
    <row r="152" ht="15.75" customHeight="1">
      <c r="E152" s="283"/>
    </row>
    <row r="153" ht="15.75" customHeight="1">
      <c r="E153" s="283"/>
    </row>
    <row r="154" ht="15.75" customHeight="1">
      <c r="E154" s="283"/>
    </row>
    <row r="155" ht="15.75" customHeight="1">
      <c r="E155" s="283"/>
    </row>
    <row r="156" ht="15.75" customHeight="1">
      <c r="E156" s="283"/>
    </row>
    <row r="157" ht="15.75" customHeight="1">
      <c r="E157" s="283"/>
    </row>
    <row r="158" ht="15.75" customHeight="1">
      <c r="E158" s="283"/>
    </row>
    <row r="159" ht="15.75" customHeight="1">
      <c r="E159" s="283"/>
    </row>
    <row r="160" ht="15.75" customHeight="1">
      <c r="E160" s="283"/>
    </row>
    <row r="161" ht="15.75" customHeight="1">
      <c r="E161" s="283"/>
    </row>
    <row r="162" ht="15.75" customHeight="1">
      <c r="E162" s="283"/>
    </row>
    <row r="163" ht="15.75" customHeight="1">
      <c r="E163" s="283"/>
    </row>
    <row r="164" ht="15.75" customHeight="1">
      <c r="E164" s="283"/>
    </row>
    <row r="165" ht="15.75" customHeight="1">
      <c r="E165" s="283"/>
    </row>
    <row r="166" ht="15.75" customHeight="1">
      <c r="E166" s="283"/>
    </row>
    <row r="167" ht="15.75" customHeight="1">
      <c r="E167" s="283"/>
    </row>
    <row r="168" ht="15.75" customHeight="1">
      <c r="E168" s="283"/>
    </row>
    <row r="169" ht="15.75" customHeight="1">
      <c r="E169" s="283"/>
    </row>
    <row r="170" ht="15.75" customHeight="1">
      <c r="E170" s="283"/>
    </row>
    <row r="171" ht="15.75" customHeight="1">
      <c r="E171" s="283"/>
    </row>
    <row r="172" ht="15.75" customHeight="1">
      <c r="E172" s="283"/>
    </row>
    <row r="173" ht="15.75" customHeight="1">
      <c r="E173" s="283"/>
    </row>
    <row r="174" ht="15.75" customHeight="1">
      <c r="E174" s="283"/>
    </row>
    <row r="175" ht="15.75" customHeight="1">
      <c r="E175" s="283"/>
    </row>
    <row r="176" ht="15.75" customHeight="1">
      <c r="E176" s="283"/>
    </row>
    <row r="177" ht="15.75" customHeight="1">
      <c r="E177" s="283"/>
    </row>
    <row r="178" ht="15.75" customHeight="1">
      <c r="E178" s="283"/>
    </row>
    <row r="179" ht="15.75" customHeight="1">
      <c r="E179" s="283"/>
    </row>
    <row r="180" ht="15.75" customHeight="1">
      <c r="E180" s="283"/>
    </row>
    <row r="181" ht="15.75" customHeight="1">
      <c r="E181" s="283"/>
    </row>
    <row r="182" ht="15.75" customHeight="1">
      <c r="E182" s="283"/>
    </row>
    <row r="183" ht="15.75" customHeight="1">
      <c r="E183" s="283"/>
    </row>
    <row r="184" ht="15.75" customHeight="1">
      <c r="E184" s="283"/>
    </row>
    <row r="185" ht="15.75" customHeight="1">
      <c r="E185" s="283"/>
    </row>
    <row r="186" ht="15.75" customHeight="1">
      <c r="E186" s="283"/>
    </row>
    <row r="187" ht="15.75" customHeight="1">
      <c r="E187" s="283"/>
    </row>
    <row r="188" ht="15.75" customHeight="1">
      <c r="E188" s="283"/>
    </row>
    <row r="189" ht="15.75" customHeight="1">
      <c r="E189" s="283"/>
    </row>
    <row r="190" ht="15.75" customHeight="1">
      <c r="E190" s="283"/>
    </row>
    <row r="191" ht="15.75" customHeight="1">
      <c r="E191" s="283"/>
    </row>
    <row r="192" ht="15.75" customHeight="1">
      <c r="E192" s="283"/>
    </row>
    <row r="193" ht="15.75" customHeight="1">
      <c r="E193" s="283"/>
    </row>
    <row r="194" ht="15.75" customHeight="1">
      <c r="E194" s="283"/>
    </row>
    <row r="195" ht="15.75" customHeight="1">
      <c r="E195" s="283"/>
    </row>
    <row r="196" ht="15.75" customHeight="1">
      <c r="E196" s="283"/>
    </row>
    <row r="197" ht="15.75" customHeight="1">
      <c r="E197" s="283"/>
    </row>
    <row r="198" ht="15.75" customHeight="1">
      <c r="E198" s="283"/>
    </row>
    <row r="199" ht="15.75" customHeight="1">
      <c r="E199" s="283"/>
    </row>
    <row r="200" ht="15.75" customHeight="1">
      <c r="E200" s="283"/>
    </row>
    <row r="201" ht="15.75" customHeight="1">
      <c r="E201" s="283"/>
    </row>
    <row r="202" ht="15.75" customHeight="1">
      <c r="E202" s="283"/>
    </row>
    <row r="203" ht="15.75" customHeight="1">
      <c r="E203" s="283"/>
    </row>
    <row r="204" ht="15.75" customHeight="1">
      <c r="E204" s="283"/>
    </row>
    <row r="205" ht="15.75" customHeight="1">
      <c r="E205" s="283"/>
    </row>
    <row r="206" ht="15.75" customHeight="1">
      <c r="E206" s="283"/>
    </row>
    <row r="207" ht="15.75" customHeight="1">
      <c r="E207" s="283"/>
    </row>
    <row r="208" ht="15.75" customHeight="1">
      <c r="E208" s="283"/>
    </row>
    <row r="209" ht="15.75" customHeight="1">
      <c r="E209" s="283"/>
    </row>
    <row r="210" ht="15.75" customHeight="1">
      <c r="E210" s="283"/>
    </row>
    <row r="211" ht="15.75" customHeight="1">
      <c r="E211" s="283"/>
    </row>
    <row r="212" ht="15.75" customHeight="1">
      <c r="E212" s="283"/>
    </row>
    <row r="213" ht="15.75" customHeight="1">
      <c r="E213" s="283"/>
    </row>
    <row r="214" ht="15.75" customHeight="1">
      <c r="E214" s="283"/>
    </row>
    <row r="215" ht="15.75" customHeight="1">
      <c r="E215" s="283"/>
    </row>
    <row r="216" ht="15.75" customHeight="1">
      <c r="E216" s="283"/>
    </row>
    <row r="217" ht="15.75" customHeight="1">
      <c r="E217" s="283"/>
    </row>
    <row r="218" ht="15.75" customHeight="1">
      <c r="E218" s="283"/>
    </row>
    <row r="219" ht="15.75" customHeight="1">
      <c r="E219" s="283"/>
    </row>
    <row r="220" ht="15.75" customHeight="1">
      <c r="E220" s="283"/>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6">
    <mergeCell ref="D9:H9"/>
    <mergeCell ref="D10:D12"/>
    <mergeCell ref="E10:E12"/>
    <mergeCell ref="F10:F12"/>
    <mergeCell ref="G10:G12"/>
    <mergeCell ref="H10:H12"/>
  </mergeCells>
  <dataValidations>
    <dataValidation type="decimal" operator="greaterThanOrEqual" allowBlank="1" showErrorMessage="1" sqref="G13:H13">
      <formula1>0.0</formula1>
    </dataValidation>
  </dataValidations>
  <hyperlinks>
    <hyperlink display="Back" location="'Shareholding Pattern'!F51" ref="H14"/>
  </hyperlinks>
  <printOptions/>
  <pageMargins bottom="0.75" footer="0.0" header="0.0" left="0.7" right="0.7" top="0.75"/>
  <pageSetup orientation="landscape"/>
  <drawing r:id="rId1"/>
</worksheet>
</file>

<file path=xl/worksheets/sheet3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9"/>
    <pageSetUpPr/>
  </sheetPr>
  <sheetViews>
    <sheetView showGridLines="0" workbookViewId="0"/>
  </sheetViews>
  <sheetFormatPr customHeight="1" defaultColWidth="14.43" defaultRowHeight="15.0"/>
  <cols>
    <col customWidth="1" hidden="1" min="1" max="3" width="2.71"/>
    <col customWidth="1" min="4" max="4" width="2.71"/>
    <col customWidth="1" min="5" max="5" width="7.14"/>
    <col customWidth="1" min="6" max="6" width="33.14"/>
    <col customWidth="1" min="7" max="7" width="26.29"/>
    <col customWidth="1" min="8" max="8" width="14.57"/>
    <col customWidth="1" min="9" max="9" width="22.57"/>
  </cols>
  <sheetData>
    <row r="1" hidden="1">
      <c r="E1" s="283"/>
      <c r="I1" s="69">
        <v>0.0</v>
      </c>
    </row>
    <row r="2" hidden="1">
      <c r="E2" s="283"/>
    </row>
    <row r="3" hidden="1">
      <c r="E3" s="283"/>
    </row>
    <row r="4" hidden="1">
      <c r="E4" s="283"/>
    </row>
    <row r="5" hidden="1">
      <c r="E5" s="283"/>
    </row>
    <row r="6">
      <c r="E6" s="283"/>
    </row>
    <row r="7">
      <c r="E7" s="283"/>
    </row>
    <row r="8">
      <c r="E8" s="283"/>
    </row>
    <row r="9" ht="30.0" customHeight="1">
      <c r="E9" s="70" t="s">
        <v>580</v>
      </c>
      <c r="F9" s="3"/>
      <c r="G9" s="3"/>
      <c r="H9" s="3"/>
      <c r="I9" s="354"/>
    </row>
    <row r="10">
      <c r="E10" s="72" t="s">
        <v>591</v>
      </c>
      <c r="F10" s="72" t="s">
        <v>128</v>
      </c>
      <c r="G10" s="72" t="s">
        <v>390</v>
      </c>
      <c r="H10" s="72" t="s">
        <v>393</v>
      </c>
      <c r="I10" s="72" t="s">
        <v>395</v>
      </c>
    </row>
    <row r="11">
      <c r="E11" s="76"/>
      <c r="F11" s="76"/>
      <c r="G11" s="76"/>
      <c r="H11" s="76"/>
      <c r="I11" s="76"/>
    </row>
    <row r="12">
      <c r="E12" s="79"/>
      <c r="F12" s="79"/>
      <c r="G12" s="79"/>
      <c r="H12" s="79"/>
      <c r="I12" s="79"/>
    </row>
    <row r="13" hidden="1">
      <c r="E13" s="82"/>
      <c r="F13" s="262"/>
      <c r="G13" s="353"/>
      <c r="H13" s="353"/>
      <c r="I13" s="311"/>
    </row>
    <row r="14" ht="24.75" customHeight="1">
      <c r="E14" s="277"/>
      <c r="F14" s="271"/>
      <c r="G14" s="271"/>
      <c r="H14" s="271"/>
      <c r="I14" s="350" t="s">
        <v>723</v>
      </c>
    </row>
    <row r="15">
      <c r="E15" s="283"/>
    </row>
    <row r="16">
      <c r="E16" s="283"/>
    </row>
    <row r="17">
      <c r="E17" s="283"/>
    </row>
    <row r="18">
      <c r="E18" s="283"/>
    </row>
    <row r="19">
      <c r="E19" s="283"/>
    </row>
    <row r="20">
      <c r="E20" s="283"/>
    </row>
    <row r="21" ht="15.75" customHeight="1">
      <c r="E21" s="283"/>
    </row>
    <row r="22" ht="15.75" customHeight="1">
      <c r="E22" s="283"/>
    </row>
    <row r="23" ht="15.75" customHeight="1">
      <c r="E23" s="283"/>
    </row>
    <row r="24" ht="15.75" customHeight="1">
      <c r="E24" s="283"/>
    </row>
    <row r="25" ht="15.75" customHeight="1">
      <c r="E25" s="283"/>
    </row>
    <row r="26" ht="15.75" customHeight="1">
      <c r="E26" s="283"/>
    </row>
    <row r="27" ht="15.75" customHeight="1">
      <c r="E27" s="283"/>
    </row>
    <row r="28" ht="15.75" customHeight="1">
      <c r="E28" s="283"/>
    </row>
    <row r="29" ht="15.75" customHeight="1">
      <c r="E29" s="283"/>
    </row>
    <row r="30" ht="15.75" customHeight="1">
      <c r="E30" s="283"/>
    </row>
    <row r="31" ht="15.75" customHeight="1">
      <c r="E31" s="283"/>
    </row>
    <row r="32" ht="15.75" customHeight="1">
      <c r="E32" s="283"/>
    </row>
    <row r="33" ht="15.75" customHeight="1">
      <c r="E33" s="283"/>
    </row>
    <row r="34" ht="15.75" customHeight="1">
      <c r="E34" s="283"/>
    </row>
    <row r="35" ht="15.75" customHeight="1">
      <c r="E35" s="283"/>
    </row>
    <row r="36" ht="15.75" customHeight="1">
      <c r="E36" s="283"/>
    </row>
    <row r="37" ht="15.75" customHeight="1">
      <c r="E37" s="283"/>
    </row>
    <row r="38" ht="15.75" customHeight="1">
      <c r="E38" s="283"/>
    </row>
    <row r="39" ht="15.75" customHeight="1">
      <c r="E39" s="283"/>
    </row>
    <row r="40" ht="15.75" customHeight="1">
      <c r="E40" s="283"/>
    </row>
    <row r="41" ht="15.75" customHeight="1">
      <c r="E41" s="283"/>
    </row>
    <row r="42" ht="15.75" customHeight="1">
      <c r="E42" s="283"/>
    </row>
    <row r="43" ht="15.75" customHeight="1">
      <c r="E43" s="283"/>
    </row>
    <row r="44" ht="15.75" customHeight="1">
      <c r="E44" s="283"/>
    </row>
    <row r="45" ht="15.75" customHeight="1">
      <c r="E45" s="283"/>
    </row>
    <row r="46" ht="15.75" customHeight="1">
      <c r="E46" s="283"/>
    </row>
    <row r="47" ht="15.75" customHeight="1">
      <c r="E47" s="283"/>
    </row>
    <row r="48" ht="15.75" customHeight="1">
      <c r="E48" s="283"/>
    </row>
    <row r="49" ht="15.75" customHeight="1">
      <c r="E49" s="283"/>
    </row>
    <row r="50" ht="15.75" customHeight="1">
      <c r="E50" s="283"/>
    </row>
    <row r="51" ht="15.75" customHeight="1">
      <c r="E51" s="283"/>
    </row>
    <row r="52" ht="15.75" customHeight="1">
      <c r="E52" s="283"/>
    </row>
    <row r="53" ht="15.75" customHeight="1">
      <c r="E53" s="283"/>
    </row>
    <row r="54" ht="15.75" customHeight="1">
      <c r="E54" s="283"/>
    </row>
    <row r="55" ht="15.75" customHeight="1">
      <c r="E55" s="283"/>
    </row>
    <row r="56" ht="15.75" customHeight="1">
      <c r="E56" s="283"/>
    </row>
    <row r="57" ht="15.75" customHeight="1">
      <c r="E57" s="283"/>
    </row>
    <row r="58" ht="15.75" customHeight="1">
      <c r="E58" s="283"/>
    </row>
    <row r="59" ht="15.75" customHeight="1">
      <c r="E59" s="283"/>
    </row>
    <row r="60" ht="15.75" customHeight="1">
      <c r="E60" s="283"/>
    </row>
    <row r="61" ht="15.75" customHeight="1">
      <c r="E61" s="283"/>
    </row>
    <row r="62" ht="15.75" customHeight="1">
      <c r="E62" s="283"/>
    </row>
    <row r="63" ht="15.75" customHeight="1">
      <c r="E63" s="283"/>
    </row>
    <row r="64" ht="15.75" customHeight="1">
      <c r="E64" s="283"/>
    </row>
    <row r="65" ht="15.75" customHeight="1">
      <c r="E65" s="283"/>
    </row>
    <row r="66" ht="15.75" customHeight="1">
      <c r="E66" s="283"/>
    </row>
    <row r="67" ht="15.75" customHeight="1">
      <c r="E67" s="283"/>
    </row>
    <row r="68" ht="15.75" customHeight="1">
      <c r="E68" s="283"/>
    </row>
    <row r="69" ht="15.75" customHeight="1">
      <c r="E69" s="283"/>
    </row>
    <row r="70" ht="15.75" customHeight="1">
      <c r="E70" s="283"/>
    </row>
    <row r="71" ht="15.75" customHeight="1">
      <c r="E71" s="283"/>
    </row>
    <row r="72" ht="15.75" customHeight="1">
      <c r="E72" s="283"/>
    </row>
    <row r="73" ht="15.75" customHeight="1">
      <c r="E73" s="283"/>
    </row>
    <row r="74" ht="15.75" customHeight="1">
      <c r="E74" s="283"/>
    </row>
    <row r="75" ht="15.75" customHeight="1">
      <c r="E75" s="283"/>
    </row>
    <row r="76" ht="15.75" customHeight="1">
      <c r="E76" s="283"/>
    </row>
    <row r="77" ht="15.75" customHeight="1">
      <c r="E77" s="283"/>
    </row>
    <row r="78" ht="15.75" customHeight="1">
      <c r="E78" s="283"/>
    </row>
    <row r="79" ht="15.75" customHeight="1">
      <c r="E79" s="283"/>
    </row>
    <row r="80" ht="15.75" customHeight="1">
      <c r="E80" s="283"/>
    </row>
    <row r="81" ht="15.75" customHeight="1">
      <c r="E81" s="283"/>
    </row>
    <row r="82" ht="15.75" customHeight="1">
      <c r="E82" s="283"/>
    </row>
    <row r="83" ht="15.75" customHeight="1">
      <c r="E83" s="283"/>
    </row>
    <row r="84" ht="15.75" customHeight="1">
      <c r="E84" s="283"/>
    </row>
    <row r="85" ht="15.75" customHeight="1">
      <c r="E85" s="283"/>
    </row>
    <row r="86" ht="15.75" customHeight="1">
      <c r="E86" s="283"/>
    </row>
    <row r="87" ht="15.75" customHeight="1">
      <c r="E87" s="283"/>
    </row>
    <row r="88" ht="15.75" customHeight="1">
      <c r="E88" s="283"/>
    </row>
    <row r="89" ht="15.75" customHeight="1">
      <c r="E89" s="283"/>
    </row>
    <row r="90" ht="15.75" customHeight="1">
      <c r="E90" s="283"/>
    </row>
    <row r="91" ht="15.75" customHeight="1">
      <c r="E91" s="283"/>
    </row>
    <row r="92" ht="15.75" customHeight="1">
      <c r="E92" s="283"/>
    </row>
    <row r="93" ht="15.75" customHeight="1">
      <c r="E93" s="283"/>
    </row>
    <row r="94" ht="15.75" customHeight="1">
      <c r="E94" s="283"/>
    </row>
    <row r="95" ht="15.75" customHeight="1">
      <c r="E95" s="283"/>
    </row>
    <row r="96" ht="15.75" customHeight="1">
      <c r="E96" s="283"/>
    </row>
    <row r="97" ht="15.75" customHeight="1">
      <c r="E97" s="283"/>
    </row>
    <row r="98" ht="15.75" customHeight="1">
      <c r="E98" s="283"/>
    </row>
    <row r="99" ht="15.75" customHeight="1">
      <c r="E99" s="283"/>
    </row>
    <row r="100" ht="15.75" customHeight="1">
      <c r="E100" s="283"/>
    </row>
    <row r="101" ht="15.75" customHeight="1">
      <c r="E101" s="283"/>
    </row>
    <row r="102" ht="15.75" customHeight="1">
      <c r="E102" s="283"/>
    </row>
    <row r="103" ht="15.75" customHeight="1">
      <c r="E103" s="283"/>
    </row>
    <row r="104" ht="15.75" customHeight="1">
      <c r="E104" s="283"/>
    </row>
    <row r="105" ht="15.75" customHeight="1">
      <c r="E105" s="283"/>
    </row>
    <row r="106" ht="15.75" customHeight="1">
      <c r="E106" s="283"/>
    </row>
    <row r="107" ht="15.75" customHeight="1">
      <c r="E107" s="283"/>
    </row>
    <row r="108" ht="15.75" customHeight="1">
      <c r="E108" s="283"/>
    </row>
    <row r="109" ht="15.75" customHeight="1">
      <c r="E109" s="283"/>
    </row>
    <row r="110" ht="15.75" customHeight="1">
      <c r="E110" s="283"/>
    </row>
    <row r="111" ht="15.75" customHeight="1">
      <c r="E111" s="283"/>
    </row>
    <row r="112" ht="15.75" customHeight="1">
      <c r="E112" s="283"/>
    </row>
    <row r="113" ht="15.75" customHeight="1">
      <c r="E113" s="283"/>
    </row>
    <row r="114" ht="15.75" customHeight="1">
      <c r="E114" s="283"/>
    </row>
    <row r="115" ht="15.75" customHeight="1">
      <c r="E115" s="283"/>
    </row>
    <row r="116" ht="15.75" customHeight="1">
      <c r="E116" s="283"/>
    </row>
    <row r="117" ht="15.75" customHeight="1">
      <c r="E117" s="283"/>
    </row>
    <row r="118" ht="15.75" customHeight="1">
      <c r="E118" s="283"/>
    </row>
    <row r="119" ht="15.75" customHeight="1">
      <c r="E119" s="283"/>
    </row>
    <row r="120" ht="15.75" customHeight="1">
      <c r="E120" s="283"/>
    </row>
    <row r="121" ht="15.75" customHeight="1">
      <c r="E121" s="283"/>
    </row>
    <row r="122" ht="15.75" customHeight="1">
      <c r="E122" s="283"/>
    </row>
    <row r="123" ht="15.75" customHeight="1">
      <c r="E123" s="283"/>
    </row>
    <row r="124" ht="15.75" customHeight="1">
      <c r="E124" s="283"/>
    </row>
    <row r="125" ht="15.75" customHeight="1">
      <c r="E125" s="283"/>
    </row>
    <row r="126" ht="15.75" customHeight="1">
      <c r="E126" s="283"/>
    </row>
    <row r="127" ht="15.75" customHeight="1">
      <c r="E127" s="283"/>
    </row>
    <row r="128" ht="15.75" customHeight="1">
      <c r="E128" s="283"/>
    </row>
    <row r="129" ht="15.75" customHeight="1">
      <c r="E129" s="283"/>
    </row>
    <row r="130" ht="15.75" customHeight="1">
      <c r="E130" s="283"/>
    </row>
    <row r="131" ht="15.75" customHeight="1">
      <c r="E131" s="283"/>
    </row>
    <row r="132" ht="15.75" customHeight="1">
      <c r="E132" s="283"/>
    </row>
    <row r="133" ht="15.75" customHeight="1">
      <c r="E133" s="283"/>
    </row>
    <row r="134" ht="15.75" customHeight="1">
      <c r="E134" s="283"/>
    </row>
    <row r="135" ht="15.75" customHeight="1">
      <c r="E135" s="283"/>
    </row>
    <row r="136" ht="15.75" customHeight="1">
      <c r="E136" s="283"/>
    </row>
    <row r="137" ht="15.75" customHeight="1">
      <c r="E137" s="283"/>
    </row>
    <row r="138" ht="15.75" customHeight="1">
      <c r="E138" s="283"/>
    </row>
    <row r="139" ht="15.75" customHeight="1">
      <c r="E139" s="283"/>
    </row>
    <row r="140" ht="15.75" customHeight="1">
      <c r="E140" s="283"/>
    </row>
    <row r="141" ht="15.75" customHeight="1">
      <c r="E141" s="283"/>
    </row>
    <row r="142" ht="15.75" customHeight="1">
      <c r="E142" s="283"/>
    </row>
    <row r="143" ht="15.75" customHeight="1">
      <c r="E143" s="283"/>
    </row>
    <row r="144" ht="15.75" customHeight="1">
      <c r="E144" s="283"/>
    </row>
    <row r="145" ht="15.75" customHeight="1">
      <c r="E145" s="283"/>
    </row>
    <row r="146" ht="15.75" customHeight="1">
      <c r="E146" s="283"/>
    </row>
    <row r="147" ht="15.75" customHeight="1">
      <c r="E147" s="283"/>
    </row>
    <row r="148" ht="15.75" customHeight="1">
      <c r="E148" s="283"/>
    </row>
    <row r="149" ht="15.75" customHeight="1">
      <c r="E149" s="283"/>
    </row>
    <row r="150" ht="15.75" customHeight="1">
      <c r="E150" s="283"/>
    </row>
    <row r="151" ht="15.75" customHeight="1">
      <c r="E151" s="283"/>
    </row>
    <row r="152" ht="15.75" customHeight="1">
      <c r="E152" s="283"/>
    </row>
    <row r="153" ht="15.75" customHeight="1">
      <c r="E153" s="283"/>
    </row>
    <row r="154" ht="15.75" customHeight="1">
      <c r="E154" s="283"/>
    </row>
    <row r="155" ht="15.75" customHeight="1">
      <c r="E155" s="283"/>
    </row>
    <row r="156" ht="15.75" customHeight="1">
      <c r="E156" s="283"/>
    </row>
    <row r="157" ht="15.75" customHeight="1">
      <c r="E157" s="283"/>
    </row>
    <row r="158" ht="15.75" customHeight="1">
      <c r="E158" s="283"/>
    </row>
    <row r="159" ht="15.75" customHeight="1">
      <c r="E159" s="283"/>
    </row>
    <row r="160" ht="15.75" customHeight="1">
      <c r="E160" s="283"/>
    </row>
    <row r="161" ht="15.75" customHeight="1">
      <c r="E161" s="283"/>
    </row>
    <row r="162" ht="15.75" customHeight="1">
      <c r="E162" s="283"/>
    </row>
    <row r="163" ht="15.75" customHeight="1">
      <c r="E163" s="283"/>
    </row>
    <row r="164" ht="15.75" customHeight="1">
      <c r="E164" s="283"/>
    </row>
    <row r="165" ht="15.75" customHeight="1">
      <c r="E165" s="283"/>
    </row>
    <row r="166" ht="15.75" customHeight="1">
      <c r="E166" s="283"/>
    </row>
    <row r="167" ht="15.75" customHeight="1">
      <c r="E167" s="283"/>
    </row>
    <row r="168" ht="15.75" customHeight="1">
      <c r="E168" s="283"/>
    </row>
    <row r="169" ht="15.75" customHeight="1">
      <c r="E169" s="283"/>
    </row>
    <row r="170" ht="15.75" customHeight="1">
      <c r="E170" s="283"/>
    </row>
    <row r="171" ht="15.75" customHeight="1">
      <c r="E171" s="283"/>
    </row>
    <row r="172" ht="15.75" customHeight="1">
      <c r="E172" s="283"/>
    </row>
    <row r="173" ht="15.75" customHeight="1">
      <c r="E173" s="283"/>
    </row>
    <row r="174" ht="15.75" customHeight="1">
      <c r="E174" s="283"/>
    </row>
    <row r="175" ht="15.75" customHeight="1">
      <c r="E175" s="283"/>
    </row>
    <row r="176" ht="15.75" customHeight="1">
      <c r="E176" s="283"/>
    </row>
    <row r="177" ht="15.75" customHeight="1">
      <c r="E177" s="283"/>
    </row>
    <row r="178" ht="15.75" customHeight="1">
      <c r="E178" s="283"/>
    </row>
    <row r="179" ht="15.75" customHeight="1">
      <c r="E179" s="283"/>
    </row>
    <row r="180" ht="15.75" customHeight="1">
      <c r="E180" s="283"/>
    </row>
    <row r="181" ht="15.75" customHeight="1">
      <c r="E181" s="283"/>
    </row>
    <row r="182" ht="15.75" customHeight="1">
      <c r="E182" s="283"/>
    </row>
    <row r="183" ht="15.75" customHeight="1">
      <c r="E183" s="283"/>
    </row>
    <row r="184" ht="15.75" customHeight="1">
      <c r="E184" s="283"/>
    </row>
    <row r="185" ht="15.75" customHeight="1">
      <c r="E185" s="283"/>
    </row>
    <row r="186" ht="15.75" customHeight="1">
      <c r="E186" s="283"/>
    </row>
    <row r="187" ht="15.75" customHeight="1">
      <c r="E187" s="283"/>
    </row>
    <row r="188" ht="15.75" customHeight="1">
      <c r="E188" s="283"/>
    </row>
    <row r="189" ht="15.75" customHeight="1">
      <c r="E189" s="283"/>
    </row>
    <row r="190" ht="15.75" customHeight="1">
      <c r="E190" s="283"/>
    </row>
    <row r="191" ht="15.75" customHeight="1">
      <c r="E191" s="283"/>
    </row>
    <row r="192" ht="15.75" customHeight="1">
      <c r="E192" s="283"/>
    </row>
    <row r="193" ht="15.75" customHeight="1">
      <c r="E193" s="283"/>
    </row>
    <row r="194" ht="15.75" customHeight="1">
      <c r="E194" s="283"/>
    </row>
    <row r="195" ht="15.75" customHeight="1">
      <c r="E195" s="283"/>
    </row>
    <row r="196" ht="15.75" customHeight="1">
      <c r="E196" s="283"/>
    </row>
    <row r="197" ht="15.75" customHeight="1">
      <c r="E197" s="283"/>
    </row>
    <row r="198" ht="15.75" customHeight="1">
      <c r="E198" s="283"/>
    </row>
    <row r="199" ht="15.75" customHeight="1">
      <c r="E199" s="283"/>
    </row>
    <row r="200" ht="15.75" customHeight="1">
      <c r="E200" s="283"/>
    </row>
    <row r="201" ht="15.75" customHeight="1">
      <c r="E201" s="283"/>
    </row>
    <row r="202" ht="15.75" customHeight="1">
      <c r="E202" s="283"/>
    </row>
    <row r="203" ht="15.75" customHeight="1">
      <c r="E203" s="283"/>
    </row>
    <row r="204" ht="15.75" customHeight="1">
      <c r="E204" s="283"/>
    </row>
    <row r="205" ht="15.75" customHeight="1">
      <c r="E205" s="283"/>
    </row>
    <row r="206" ht="15.75" customHeight="1">
      <c r="E206" s="283"/>
    </row>
    <row r="207" ht="15.75" customHeight="1">
      <c r="E207" s="283"/>
    </row>
    <row r="208" ht="15.75" customHeight="1">
      <c r="E208" s="283"/>
    </row>
    <row r="209" ht="15.75" customHeight="1">
      <c r="E209" s="283"/>
    </row>
    <row r="210" ht="15.75" customHeight="1">
      <c r="E210" s="283"/>
    </row>
    <row r="211" ht="15.75" customHeight="1">
      <c r="E211" s="283"/>
    </row>
    <row r="212" ht="15.75" customHeight="1">
      <c r="E212" s="283"/>
    </row>
    <row r="213" ht="15.75" customHeight="1">
      <c r="E213" s="283"/>
    </row>
    <row r="214" ht="15.75" customHeight="1">
      <c r="E214" s="283"/>
    </row>
    <row r="215" ht="15.75" customHeight="1">
      <c r="E215" s="283"/>
    </row>
    <row r="216" ht="15.75" customHeight="1">
      <c r="E216" s="283"/>
    </row>
    <row r="217" ht="15.75" customHeight="1">
      <c r="E217" s="283"/>
    </row>
    <row r="218" ht="15.75" customHeight="1">
      <c r="E218" s="283"/>
    </row>
    <row r="219" ht="15.75" customHeight="1">
      <c r="E219" s="283"/>
    </row>
    <row r="220" ht="15.75" customHeight="1">
      <c r="E220" s="283"/>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6">
    <mergeCell ref="E9:H9"/>
    <mergeCell ref="E10:E12"/>
    <mergeCell ref="F10:F12"/>
    <mergeCell ref="G10:G12"/>
    <mergeCell ref="H10:H12"/>
    <mergeCell ref="I10:I12"/>
  </mergeCells>
  <dataValidations>
    <dataValidation type="decimal" operator="greaterThanOrEqual" allowBlank="1" showErrorMessage="1" sqref="F13:H13">
      <formula1>0.0</formula1>
    </dataValidation>
  </dataValidations>
  <hyperlinks>
    <hyperlink display="Back" location="'Shareholding Pattern'!F52" ref="I14"/>
  </hyperlinks>
  <printOptions/>
  <pageMargins bottom="0.75" footer="0.0" header="0.0" left="0.7" right="0.7" top="0.75"/>
  <pageSetup orientation="landscape"/>
  <drawing r:id="rId1"/>
</worksheet>
</file>